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ホームページ\キャッシュフロー表\"/>
    </mc:Choice>
  </mc:AlternateContent>
  <xr:revisionPtr revIDLastSave="0" documentId="13_ncr:1_{56710B7F-E995-4F1D-8F0B-A6C590342BC4}" xr6:coauthVersionLast="47" xr6:coauthVersionMax="47" xr10:uidLastSave="{00000000-0000-0000-0000-000000000000}"/>
  <bookViews>
    <workbookView xWindow="28680" yWindow="-120" windowWidth="29040" windowHeight="15720" tabRatio="682" xr2:uid="{085B701E-075A-4CD0-BDE3-A707856C4E9A}"/>
  </bookViews>
  <sheets>
    <sheet name="CF表" sheetId="1" r:id="rId1"/>
    <sheet name="ペルソナ" sheetId="3" r:id="rId2"/>
    <sheet name="ライフイベント" sheetId="10" r:id="rId3"/>
    <sheet name="収入" sheetId="11" r:id="rId4"/>
    <sheet name="支出" sheetId="12" r:id="rId5"/>
    <sheet name="運用利回り" sheetId="13" r:id="rId6"/>
    <sheet name="基本生活費1" sheetId="4" r:id="rId7"/>
    <sheet name="一時的支出1" sheetId="5" r:id="rId8"/>
    <sheet name="保険料1" sheetId="6" r:id="rId9"/>
    <sheet name="その他支出1" sheetId="7" r:id="rId10"/>
    <sheet name="教育費1" sheetId="8" r:id="rId11"/>
    <sheet name="住居費1" sheetId="9" r:id="rId12"/>
    <sheet name="変更履歴" sheetId="2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39" i="1" l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G39" i="1"/>
  <c r="F39" i="1"/>
  <c r="F41" i="1"/>
  <c r="F6" i="9"/>
  <c r="F5" i="9" s="1"/>
  <c r="F4" i="9" s="1"/>
  <c r="F7" i="9"/>
  <c r="F8" i="9"/>
  <c r="F9" i="9"/>
  <c r="F10" i="9"/>
  <c r="F16" i="9"/>
  <c r="F15" i="9" s="1"/>
  <c r="F14" i="9" s="1"/>
  <c r="F17" i="9"/>
  <c r="F18" i="9"/>
  <c r="F19" i="9"/>
  <c r="F20" i="9"/>
  <c r="F21" i="9"/>
  <c r="G5" i="8"/>
  <c r="G6" i="8"/>
  <c r="G4" i="8" s="1"/>
  <c r="G7" i="8"/>
  <c r="G8" i="8"/>
  <c r="G9" i="8"/>
  <c r="G10" i="8"/>
  <c r="G11" i="8"/>
  <c r="G12" i="8"/>
  <c r="G13" i="8"/>
  <c r="G15" i="8"/>
  <c r="G16" i="8"/>
  <c r="G17" i="8"/>
  <c r="G18" i="8"/>
  <c r="G14" i="8" s="1"/>
  <c r="G19" i="8"/>
  <c r="G20" i="8"/>
  <c r="G21" i="8"/>
  <c r="G22" i="8"/>
  <c r="G23" i="8"/>
  <c r="G25" i="8"/>
  <c r="G26" i="8"/>
  <c r="G24" i="8" s="1"/>
  <c r="G27" i="8"/>
  <c r="G28" i="8"/>
  <c r="G29" i="8"/>
  <c r="G30" i="8"/>
  <c r="G31" i="8"/>
  <c r="G32" i="8"/>
  <c r="G33" i="8"/>
  <c r="F27" i="4"/>
  <c r="F26" i="4"/>
  <c r="F24" i="4" s="1"/>
  <c r="F25" i="4"/>
  <c r="F23" i="4"/>
  <c r="F22" i="4"/>
  <c r="F21" i="4"/>
  <c r="F20" i="4"/>
  <c r="F19" i="4"/>
  <c r="F16" i="4" s="1"/>
  <c r="F28" i="4" s="1"/>
  <c r="F18" i="4"/>
  <c r="F17" i="4"/>
  <c r="F15" i="4"/>
  <c r="F14" i="4"/>
  <c r="F13" i="4"/>
  <c r="F12" i="4"/>
  <c r="F11" i="4"/>
  <c r="F10" i="4"/>
  <c r="F9" i="4"/>
  <c r="F8" i="4"/>
  <c r="F7" i="4"/>
  <c r="F6" i="4"/>
  <c r="F5" i="4"/>
  <c r="F4" i="4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G7" i="1"/>
  <c r="G6" i="1"/>
  <c r="G5" i="1"/>
  <c r="G4" i="1"/>
  <c r="G3" i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F34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H5" i="1" l="1"/>
  <c r="I5" i="1" s="1"/>
  <c r="J5" i="1" s="1"/>
  <c r="K5" i="1" s="1"/>
  <c r="L5" i="1" s="1"/>
  <c r="M5" i="1" s="1"/>
  <c r="N5" i="1" s="1"/>
  <c r="O5" i="1" s="1"/>
  <c r="P5" i="1" s="1"/>
  <c r="H4" i="1"/>
  <c r="I4" i="1" s="1"/>
  <c r="J4" i="1" s="1"/>
  <c r="K4" i="1" s="1"/>
  <c r="L4" i="1" s="1"/>
  <c r="M4" i="1" s="1"/>
  <c r="H7" i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C34" i="1"/>
  <c r="BC36" i="1" s="1"/>
  <c r="AX34" i="1"/>
  <c r="AX36" i="1" s="1"/>
  <c r="AT34" i="1"/>
  <c r="AT36" i="1" s="1"/>
  <c r="AQ34" i="1"/>
  <c r="AQ36" i="1" s="1"/>
  <c r="AN34" i="1"/>
  <c r="AN36" i="1" s="1"/>
  <c r="AG34" i="1"/>
  <c r="AG36" i="1" s="1"/>
  <c r="AC34" i="1"/>
  <c r="AC36" i="1" s="1"/>
  <c r="Y34" i="1"/>
  <c r="Y36" i="1" s="1"/>
  <c r="U34" i="1"/>
  <c r="U36" i="1" s="1"/>
  <c r="P34" i="1"/>
  <c r="P36" i="1" s="1"/>
  <c r="L34" i="1"/>
  <c r="L36" i="1" s="1"/>
  <c r="G34" i="1"/>
  <c r="G36" i="1" s="1"/>
  <c r="BB34" i="1"/>
  <c r="BB36" i="1" s="1"/>
  <c r="AY34" i="1"/>
  <c r="AY36" i="1" s="1"/>
  <c r="AV34" i="1"/>
  <c r="AV36" i="1" s="1"/>
  <c r="AS34" i="1"/>
  <c r="AS36" i="1" s="1"/>
  <c r="AP34" i="1"/>
  <c r="AP36" i="1" s="1"/>
  <c r="AM34" i="1"/>
  <c r="AM36" i="1" s="1"/>
  <c r="AJ34" i="1"/>
  <c r="AJ36" i="1" s="1"/>
  <c r="AH34" i="1"/>
  <c r="AH36" i="1" s="1"/>
  <c r="AD34" i="1"/>
  <c r="AD36" i="1" s="1"/>
  <c r="Z34" i="1"/>
  <c r="Z36" i="1" s="1"/>
  <c r="W34" i="1"/>
  <c r="W36" i="1" s="1"/>
  <c r="S34" i="1"/>
  <c r="S36" i="1" s="1"/>
  <c r="O34" i="1"/>
  <c r="O36" i="1" s="1"/>
  <c r="K34" i="1"/>
  <c r="K36" i="1" s="1"/>
  <c r="H34" i="1"/>
  <c r="H36" i="1" s="1"/>
  <c r="BA34" i="1"/>
  <c r="BA36" i="1" s="1"/>
  <c r="AZ34" i="1"/>
  <c r="AZ36" i="1" s="1"/>
  <c r="AW34" i="1"/>
  <c r="AW36" i="1" s="1"/>
  <c r="AU34" i="1"/>
  <c r="AU36" i="1" s="1"/>
  <c r="AR34" i="1"/>
  <c r="AR36" i="1" s="1"/>
  <c r="AL34" i="1"/>
  <c r="AL36" i="1" s="1"/>
  <c r="AF34" i="1"/>
  <c r="AF36" i="1" s="1"/>
  <c r="AB34" i="1"/>
  <c r="AB36" i="1" s="1"/>
  <c r="V34" i="1"/>
  <c r="V36" i="1" s="1"/>
  <c r="R34" i="1"/>
  <c r="R36" i="1" s="1"/>
  <c r="N34" i="1"/>
  <c r="N36" i="1" s="1"/>
  <c r="J34" i="1"/>
  <c r="J36" i="1" s="1"/>
  <c r="F36" i="1"/>
  <c r="BD34" i="1"/>
  <c r="BD36" i="1" s="1"/>
  <c r="AO34" i="1"/>
  <c r="AO36" i="1" s="1"/>
  <c r="AK34" i="1"/>
  <c r="AK36" i="1" s="1"/>
  <c r="AI34" i="1"/>
  <c r="AI36" i="1" s="1"/>
  <c r="AE34" i="1"/>
  <c r="AE36" i="1" s="1"/>
  <c r="AA34" i="1"/>
  <c r="AA36" i="1" s="1"/>
  <c r="X34" i="1"/>
  <c r="X36" i="1" s="1"/>
  <c r="T34" i="1"/>
  <c r="T36" i="1" s="1"/>
  <c r="Q34" i="1"/>
  <c r="Q36" i="1" s="1"/>
  <c r="M34" i="1"/>
  <c r="M36" i="1" s="1"/>
  <c r="I34" i="1"/>
  <c r="I36" i="1" s="1"/>
  <c r="Q5" i="1" l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N4" i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W4" i="1" s="1"/>
  <c r="AX4" i="1" s="1"/>
  <c r="AY4" i="1" s="1"/>
  <c r="AZ4" i="1" s="1"/>
  <c r="BA4" i="1" s="1"/>
  <c r="BB4" i="1" s="1"/>
  <c r="BC4" i="1" s="1"/>
  <c r="BD4" i="1" s="1"/>
  <c r="G41" i="1"/>
  <c r="H41" i="1" l="1"/>
  <c r="I41" i="1" l="1"/>
  <c r="J41" i="1" l="1"/>
  <c r="K41" i="1" l="1"/>
  <c r="L41" i="1" l="1"/>
  <c r="M41" i="1" l="1"/>
  <c r="N41" i="1" l="1"/>
  <c r="O41" i="1" l="1"/>
  <c r="P41" i="1" l="1"/>
  <c r="Q41" i="1" l="1"/>
  <c r="R41" i="1" l="1"/>
  <c r="S41" i="1" l="1"/>
  <c r="T41" i="1" l="1"/>
  <c r="U41" i="1" l="1"/>
  <c r="V41" i="1" l="1"/>
  <c r="W41" i="1" l="1"/>
  <c r="X41" i="1" l="1"/>
  <c r="Y41" i="1" l="1"/>
  <c r="Z41" i="1" l="1"/>
  <c r="AA41" i="1" l="1"/>
  <c r="AB41" i="1" l="1"/>
  <c r="AC41" i="1" l="1"/>
  <c r="AD41" i="1" l="1"/>
  <c r="AE41" i="1" l="1"/>
  <c r="AF41" i="1" l="1"/>
  <c r="AG41" i="1" l="1"/>
  <c r="AH41" i="1" l="1"/>
  <c r="AI41" i="1" l="1"/>
  <c r="AJ41" i="1" l="1"/>
  <c r="AK41" i="1" l="1"/>
  <c r="AL41" i="1" l="1"/>
  <c r="AM41" i="1" l="1"/>
  <c r="AN41" i="1" l="1"/>
  <c r="AO41" i="1" l="1"/>
  <c r="AP41" i="1" l="1"/>
  <c r="AQ41" i="1" l="1"/>
  <c r="AR41" i="1" l="1"/>
  <c r="AS41" i="1" l="1"/>
  <c r="AT41" i="1" l="1"/>
  <c r="AU41" i="1" l="1"/>
  <c r="AV41" i="1" l="1"/>
  <c r="AW41" i="1" l="1"/>
  <c r="AX41" i="1" l="1"/>
  <c r="AY41" i="1" l="1"/>
  <c r="AZ41" i="1" l="1"/>
  <c r="BA41" i="1" l="1"/>
  <c r="BB41" i="1" l="1"/>
  <c r="BC41" i="1" l="1"/>
  <c r="BD4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中西国二</author>
  </authors>
  <commentList>
    <comment ref="C24" authorId="0" shapeId="0" xr:uid="{2C7D3852-0576-417B-80A8-C0378C5DEB2A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不動産収入、奨学金、雇用保険、相続・贈与など
</t>
        </r>
      </text>
    </comment>
  </commentList>
</comments>
</file>

<file path=xl/sharedStrings.xml><?xml version="1.0" encoding="utf-8"?>
<sst xmlns="http://schemas.openxmlformats.org/spreadsheetml/2006/main" count="369" uniqueCount="316">
  <si>
    <t>経過年数</t>
    <rPh sb="0" eb="2">
      <t>ケイカ</t>
    </rPh>
    <rPh sb="2" eb="4">
      <t>ネンスウ</t>
    </rPh>
    <phoneticPr fontId="1"/>
  </si>
  <si>
    <t>家族構成</t>
    <rPh sb="0" eb="2">
      <t>カゾク</t>
    </rPh>
    <rPh sb="2" eb="4">
      <t>コウセイ</t>
    </rPh>
    <phoneticPr fontId="1"/>
  </si>
  <si>
    <t>ライフイベント</t>
    <phoneticPr fontId="1"/>
  </si>
  <si>
    <t>給与・賞与</t>
    <rPh sb="0" eb="2">
      <t>キュウヨ</t>
    </rPh>
    <rPh sb="3" eb="5">
      <t>ショウヨ</t>
    </rPh>
    <phoneticPr fontId="1"/>
  </si>
  <si>
    <t>公的年金</t>
    <rPh sb="0" eb="2">
      <t>コウテキ</t>
    </rPh>
    <rPh sb="2" eb="4">
      <t>ネンキン</t>
    </rPh>
    <phoneticPr fontId="1"/>
  </si>
  <si>
    <t>その他収入</t>
    <rPh sb="2" eb="3">
      <t>タ</t>
    </rPh>
    <rPh sb="3" eb="5">
      <t>シュウニュウ</t>
    </rPh>
    <phoneticPr fontId="1"/>
  </si>
  <si>
    <t>収入合計</t>
    <rPh sb="0" eb="2">
      <t>シュウニュウ</t>
    </rPh>
    <rPh sb="2" eb="4">
      <t>ゴウケイ</t>
    </rPh>
    <phoneticPr fontId="1"/>
  </si>
  <si>
    <t>収　入</t>
    <rPh sb="0" eb="1">
      <t>オサム</t>
    </rPh>
    <rPh sb="2" eb="3">
      <t>ニュウ</t>
    </rPh>
    <phoneticPr fontId="1"/>
  </si>
  <si>
    <t>基本生活費</t>
    <rPh sb="0" eb="2">
      <t>キホン</t>
    </rPh>
    <rPh sb="2" eb="5">
      <t>セイカツヒ</t>
    </rPh>
    <phoneticPr fontId="1"/>
  </si>
  <si>
    <t>教育費</t>
    <rPh sb="0" eb="2">
      <t>キョウイク</t>
    </rPh>
    <rPh sb="2" eb="3">
      <t>ヒ</t>
    </rPh>
    <phoneticPr fontId="1"/>
  </si>
  <si>
    <t>保険料</t>
    <rPh sb="0" eb="3">
      <t>ホケンリョウ</t>
    </rPh>
    <phoneticPr fontId="1"/>
  </si>
  <si>
    <t>一時的な支出</t>
    <rPh sb="0" eb="3">
      <t>イチジテキ</t>
    </rPh>
    <rPh sb="4" eb="6">
      <t>シシュツ</t>
    </rPh>
    <phoneticPr fontId="1"/>
  </si>
  <si>
    <t>その他の支出</t>
    <rPh sb="2" eb="3">
      <t>タ</t>
    </rPh>
    <rPh sb="4" eb="6">
      <t>シシュツ</t>
    </rPh>
    <phoneticPr fontId="1"/>
  </si>
  <si>
    <t>支出合計</t>
    <rPh sb="0" eb="2">
      <t>シシュツ</t>
    </rPh>
    <rPh sb="2" eb="4">
      <t>ゴウケイ</t>
    </rPh>
    <phoneticPr fontId="1"/>
  </si>
  <si>
    <t>支　出</t>
    <rPh sb="0" eb="1">
      <t>シ</t>
    </rPh>
    <rPh sb="2" eb="3">
      <t>デ</t>
    </rPh>
    <phoneticPr fontId="1"/>
  </si>
  <si>
    <t>年間収支（収入－支出）</t>
    <rPh sb="0" eb="4">
      <t>ネンカンシュウシ</t>
    </rPh>
    <rPh sb="5" eb="7">
      <t>シュウニュウ</t>
    </rPh>
    <rPh sb="8" eb="10">
      <t>シシュツ</t>
    </rPh>
    <phoneticPr fontId="1"/>
  </si>
  <si>
    <t>金融資産残高</t>
    <rPh sb="0" eb="2">
      <t>キンユウ</t>
    </rPh>
    <rPh sb="2" eb="4">
      <t>シサン</t>
    </rPh>
    <rPh sb="4" eb="6">
      <t>ザンダカ</t>
    </rPh>
    <phoneticPr fontId="1"/>
  </si>
  <si>
    <t>現在</t>
    <rPh sb="0" eb="2">
      <t>ゲンザイ</t>
    </rPh>
    <phoneticPr fontId="1"/>
  </si>
  <si>
    <t>係数</t>
    <rPh sb="0" eb="2">
      <t>ケイスウ</t>
    </rPh>
    <phoneticPr fontId="1"/>
  </si>
  <si>
    <t>企業年金
(一時金・年金)</t>
    <rPh sb="0" eb="2">
      <t>キギョウ</t>
    </rPh>
    <rPh sb="2" eb="4">
      <t>ネンキン</t>
    </rPh>
    <rPh sb="6" eb="9">
      <t>イチジキン</t>
    </rPh>
    <rPh sb="10" eb="12">
      <t>ネンキン</t>
    </rPh>
    <phoneticPr fontId="1"/>
  </si>
  <si>
    <t>個人年金
(一時金・年金)</t>
    <rPh sb="0" eb="2">
      <t>コジン</t>
    </rPh>
    <rPh sb="2" eb="4">
      <t>ネンキン</t>
    </rPh>
    <phoneticPr fontId="1"/>
  </si>
  <si>
    <t>DC・iDeCo
(一時金・年金)</t>
    <phoneticPr fontId="1"/>
  </si>
  <si>
    <t>車購入</t>
    <rPh sb="0" eb="1">
      <t>クルマ</t>
    </rPh>
    <rPh sb="1" eb="3">
      <t>コウニュウ</t>
    </rPh>
    <phoneticPr fontId="1"/>
  </si>
  <si>
    <t>車購入</t>
    <rPh sb="0" eb="3">
      <t>クルマコウニュウ</t>
    </rPh>
    <phoneticPr fontId="1"/>
  </si>
  <si>
    <t>資金(貯蓄)残高</t>
    <rPh sb="0" eb="2">
      <t>シキン</t>
    </rPh>
    <rPh sb="3" eb="5">
      <t>チョチク</t>
    </rPh>
    <rPh sb="6" eb="8">
      <t>ザンダカ</t>
    </rPh>
    <phoneticPr fontId="1"/>
  </si>
  <si>
    <t>海外旅行</t>
    <rPh sb="0" eb="2">
      <t>カイガイ</t>
    </rPh>
    <rPh sb="2" eb="4">
      <t>リョコウ</t>
    </rPh>
    <phoneticPr fontId="1"/>
  </si>
  <si>
    <t>配偶者）夏子</t>
    <rPh sb="0" eb="3">
      <t>ハイグウシャ</t>
    </rPh>
    <rPh sb="4" eb="6">
      <t>ナツコ</t>
    </rPh>
    <phoneticPr fontId="1"/>
  </si>
  <si>
    <t>本人　）春夫</t>
    <rPh sb="0" eb="2">
      <t>ホンニン</t>
    </rPh>
    <rPh sb="4" eb="6">
      <t>ハルオ</t>
    </rPh>
    <phoneticPr fontId="1"/>
  </si>
  <si>
    <t>１子　）秋菜</t>
    <rPh sb="1" eb="2">
      <t>コ</t>
    </rPh>
    <rPh sb="4" eb="6">
      <t>アキナ</t>
    </rPh>
    <phoneticPr fontId="1"/>
  </si>
  <si>
    <t>２子　）冬樹</t>
    <rPh sb="1" eb="2">
      <t>コ</t>
    </rPh>
    <rPh sb="4" eb="6">
      <t>フユキ</t>
    </rPh>
    <phoneticPr fontId="1"/>
  </si>
  <si>
    <t>西暦年</t>
    <rPh sb="0" eb="2">
      <t>セイレキ</t>
    </rPh>
    <rPh sb="2" eb="3">
      <t>ネン</t>
    </rPh>
    <phoneticPr fontId="1"/>
  </si>
  <si>
    <t>秋菜高校入学</t>
    <rPh sb="0" eb="2">
      <t>アキナ</t>
    </rPh>
    <rPh sb="2" eb="4">
      <t>コウコウ</t>
    </rPh>
    <rPh sb="4" eb="6">
      <t>ニュウガク</t>
    </rPh>
    <phoneticPr fontId="1"/>
  </si>
  <si>
    <t>冬樹大学入学</t>
    <rPh sb="0" eb="2">
      <t>フユキ</t>
    </rPh>
    <rPh sb="2" eb="4">
      <t>ダイガク</t>
    </rPh>
    <rPh sb="4" eb="6">
      <t>ニュウガク</t>
    </rPh>
    <phoneticPr fontId="1"/>
  </si>
  <si>
    <t>本人</t>
    <rPh sb="0" eb="2">
      <t>ホンニン</t>
    </rPh>
    <phoneticPr fontId="1"/>
  </si>
  <si>
    <t>配偶者</t>
    <rPh sb="0" eb="3">
      <t>ハイグウシャ</t>
    </rPh>
    <phoneticPr fontId="1"/>
  </si>
  <si>
    <t>住居費</t>
    <rPh sb="0" eb="3">
      <t>ジュウキョヒ</t>
    </rPh>
    <phoneticPr fontId="1"/>
  </si>
  <si>
    <t>住宅ローン</t>
    <rPh sb="0" eb="2">
      <t>ジュウタク</t>
    </rPh>
    <phoneticPr fontId="1"/>
  </si>
  <si>
    <t>B1.01</t>
    <phoneticPr fontId="1"/>
  </si>
  <si>
    <t>B1.02</t>
    <phoneticPr fontId="1"/>
  </si>
  <si>
    <t>バージョン</t>
    <phoneticPr fontId="1"/>
  </si>
  <si>
    <t>変更内容</t>
    <rPh sb="0" eb="2">
      <t>ヘンコウ</t>
    </rPh>
    <rPh sb="2" eb="4">
      <t>ナイヨウ</t>
    </rPh>
    <phoneticPr fontId="1"/>
  </si>
  <si>
    <t>春夫さん</t>
  </si>
  <si>
    <t>2026年現在50歳の会社員です。60歳で定年を迎え、退職金1,500万円を受け取る予定です。その後は同じ会社に再雇用され、65歳まで働く予定です。</t>
  </si>
  <si>
    <t>再雇用後は収入が減少しますが、生活水準を大きく変えることは考えていません。65歳以降は公的年金を中心に、企業年金、個人年金、DCなどを組み合わせて生活する予定です。</t>
  </si>
  <si>
    <t>自宅は戸建ての持ち家ですが、住宅ローンは返済中です。60歳の退職時点でも残債があり、退職金で全額返済せず、70歳前後まで通常返済を続ける予定です。</t>
  </si>
  <si>
    <t>趣味は旅行と車です。定年後も車を所有し、当面は運転を続けたいと考えています。半年に1回、家族で高級レストランへ行くことも楽しみにしています。</t>
  </si>
  <si>
    <t>夏子さん</t>
  </si>
  <si>
    <t>2026年現在45歳です。医療事務のパートとして週2日程度働いており、60歳までは勤務を続ける予定です。</t>
  </si>
  <si>
    <t>夏子さんが60歳になる年は、春夫さんが65歳になる年と一致します。そのため、この年に夫婦の給与収入が同時になくなり、年金生活へ移行します。CF表上でも大きな転換点になります。</t>
  </si>
  <si>
    <t>会社員期間がほとんどない想定とし、老後の公的年金は老齢基礎年金を中心とします。</t>
  </si>
  <si>
    <t>趣味は手芸、特に革細工です。材料費や教室代など、定年後も一定の趣味費を見込みます。</t>
  </si>
  <si>
    <t>秋菜さん</t>
  </si>
  <si>
    <t>2026年現在15歳の中学3年生です。2027年に公立高校へ進学し、2030年に自宅から通学できる私立理系大学へ進学する予定です。</t>
  </si>
  <si>
    <t>大学卒業後は就職し、30歳までに結婚したいと考えています。大学進学後も自宅通学のため、家賃や仕送りは発生しません。</t>
  </si>
  <si>
    <t>冬樹さん</t>
  </si>
  <si>
    <t>大学では一人暮らしを希望しています。本人もアルバイトをしますが、学費のほかに家賃や生活費の一部を両親が仕送りします。</t>
  </si>
  <si>
    <t>大学卒業後は就職し、30歳までに結婚したいと考えています。</t>
  </si>
  <si>
    <t>秋菜・公立高校入学</t>
  </si>
  <si>
    <t>冬樹・公立高校入学</t>
  </si>
  <si>
    <t>基本生活費整理シート</t>
    <rPh sb="0" eb="2">
      <t>キホン</t>
    </rPh>
    <rPh sb="2" eb="5">
      <t>セイカツヒ</t>
    </rPh>
    <rPh sb="5" eb="7">
      <t>セイリ</t>
    </rPh>
    <phoneticPr fontId="1"/>
  </si>
  <si>
    <t>１か月</t>
    <rPh sb="2" eb="3">
      <t>ゲツ</t>
    </rPh>
    <phoneticPr fontId="1"/>
  </si>
  <si>
    <t>１年（12カ月）</t>
    <rPh sb="1" eb="2">
      <t>ネン</t>
    </rPh>
    <rPh sb="6" eb="7">
      <t>ゲツ</t>
    </rPh>
    <phoneticPr fontId="1"/>
  </si>
  <si>
    <t>食費</t>
    <rPh sb="0" eb="2">
      <t>ショクヒ</t>
    </rPh>
    <phoneticPr fontId="1"/>
  </si>
  <si>
    <t>食料品</t>
    <rPh sb="0" eb="3">
      <t>ショクリョウヒン</t>
    </rPh>
    <phoneticPr fontId="1"/>
  </si>
  <si>
    <t>外食</t>
    <rPh sb="0" eb="2">
      <t>ガイショク</t>
    </rPh>
    <phoneticPr fontId="1"/>
  </si>
  <si>
    <t>中食</t>
    <rPh sb="0" eb="2">
      <t>ナカショク</t>
    </rPh>
    <phoneticPr fontId="1"/>
  </si>
  <si>
    <t>水道光熱費</t>
    <rPh sb="0" eb="5">
      <t>スイドウコウネツヒ</t>
    </rPh>
    <phoneticPr fontId="1"/>
  </si>
  <si>
    <t>上下水道代</t>
    <rPh sb="0" eb="2">
      <t>ジョウゲ</t>
    </rPh>
    <rPh sb="2" eb="5">
      <t>スイドウダイ</t>
    </rPh>
    <phoneticPr fontId="1"/>
  </si>
  <si>
    <t>電気代</t>
    <rPh sb="0" eb="2">
      <t>デンキ</t>
    </rPh>
    <rPh sb="2" eb="3">
      <t>ダイ</t>
    </rPh>
    <phoneticPr fontId="1"/>
  </si>
  <si>
    <t>ガス代</t>
    <rPh sb="2" eb="3">
      <t>ダイ</t>
    </rPh>
    <phoneticPr fontId="1"/>
  </si>
  <si>
    <t>その他</t>
    <rPh sb="2" eb="3">
      <t>ホカ</t>
    </rPh>
    <phoneticPr fontId="1"/>
  </si>
  <si>
    <t>日用品費</t>
    <rPh sb="0" eb="4">
      <t>ニチヨウヒンヒ</t>
    </rPh>
    <phoneticPr fontId="1"/>
  </si>
  <si>
    <t>被覆費</t>
    <rPh sb="0" eb="2">
      <t>ヒフク</t>
    </rPh>
    <rPh sb="2" eb="3">
      <t>ヒ</t>
    </rPh>
    <phoneticPr fontId="1"/>
  </si>
  <si>
    <t>理容・美容代</t>
    <rPh sb="0" eb="2">
      <t>リヨウ</t>
    </rPh>
    <rPh sb="3" eb="5">
      <t>ビヨウ</t>
    </rPh>
    <rPh sb="5" eb="6">
      <t>ダイ</t>
    </rPh>
    <phoneticPr fontId="1"/>
  </si>
  <si>
    <t>医薬品</t>
    <rPh sb="0" eb="3">
      <t>イヤクヒン</t>
    </rPh>
    <phoneticPr fontId="1"/>
  </si>
  <si>
    <t>病院代</t>
    <rPh sb="0" eb="2">
      <t>ビョウイン</t>
    </rPh>
    <rPh sb="2" eb="3">
      <t>ダイ</t>
    </rPh>
    <phoneticPr fontId="1"/>
  </si>
  <si>
    <t>薬代</t>
    <rPh sb="0" eb="1">
      <t>クスリ</t>
    </rPh>
    <rPh sb="1" eb="2">
      <t>ダイ</t>
    </rPh>
    <phoneticPr fontId="1"/>
  </si>
  <si>
    <t>その他</t>
    <rPh sb="2" eb="3">
      <t>タ</t>
    </rPh>
    <phoneticPr fontId="1"/>
  </si>
  <si>
    <t>交通費</t>
    <rPh sb="0" eb="3">
      <t>コウツウヒ</t>
    </rPh>
    <phoneticPr fontId="1"/>
  </si>
  <si>
    <t>公共交通費</t>
    <rPh sb="0" eb="2">
      <t>コウキョウ</t>
    </rPh>
    <rPh sb="2" eb="5">
      <t>コウツウヒ</t>
    </rPh>
    <phoneticPr fontId="1"/>
  </si>
  <si>
    <t>タクシー・カーシェア</t>
    <phoneticPr fontId="1"/>
  </si>
  <si>
    <t>自動車関連費等</t>
    <rPh sb="0" eb="3">
      <t>ジドウシャ</t>
    </rPh>
    <rPh sb="3" eb="5">
      <t>カンレン</t>
    </rPh>
    <rPh sb="5" eb="6">
      <t>ヒ</t>
    </rPh>
    <rPh sb="6" eb="7">
      <t>トウ</t>
    </rPh>
    <phoneticPr fontId="1"/>
  </si>
  <si>
    <t>通信費</t>
    <rPh sb="0" eb="3">
      <t>ツウシンヒ</t>
    </rPh>
    <phoneticPr fontId="1"/>
  </si>
  <si>
    <t>電話・携帯</t>
    <rPh sb="0" eb="2">
      <t>デンワ</t>
    </rPh>
    <rPh sb="3" eb="5">
      <t>ケイタイ</t>
    </rPh>
    <phoneticPr fontId="1"/>
  </si>
  <si>
    <t>インターネット</t>
    <phoneticPr fontId="1"/>
  </si>
  <si>
    <t>合計</t>
    <rPh sb="0" eb="2">
      <t>ゴウケイ</t>
    </rPh>
    <phoneticPr fontId="1"/>
  </si>
  <si>
    <t>ヨーロッパ10日間2名</t>
    <rPh sb="7" eb="8">
      <t>ヒ</t>
    </rPh>
    <rPh sb="8" eb="9">
      <t>カン</t>
    </rPh>
    <rPh sb="10" eb="11">
      <t>メイ</t>
    </rPh>
    <phoneticPr fontId="1"/>
  </si>
  <si>
    <t>300万円</t>
    <rPh sb="3" eb="5">
      <t>マンエン</t>
    </rPh>
    <phoneticPr fontId="1"/>
  </si>
  <si>
    <t>例</t>
    <rPh sb="0" eb="1">
      <t>レイ</t>
    </rPh>
    <phoneticPr fontId="1"/>
  </si>
  <si>
    <t>自宅修繕</t>
    <rPh sb="0" eb="2">
      <t>ジタク</t>
    </rPh>
    <rPh sb="2" eb="4">
      <t>シュウゼン</t>
    </rPh>
    <phoneticPr fontId="1"/>
  </si>
  <si>
    <t>備考</t>
    <rPh sb="0" eb="2">
      <t>ビコウ</t>
    </rPh>
    <phoneticPr fontId="1"/>
  </si>
  <si>
    <t>時期</t>
    <rPh sb="0" eb="2">
      <t>ジキ</t>
    </rPh>
    <phoneticPr fontId="1"/>
  </si>
  <si>
    <t>年額</t>
    <rPh sb="0" eb="2">
      <t>ネンガク</t>
    </rPh>
    <phoneticPr fontId="1"/>
  </si>
  <si>
    <t>支出名</t>
    <rPh sb="0" eb="2">
      <t>シシュツ</t>
    </rPh>
    <rPh sb="2" eb="3">
      <t>メイ</t>
    </rPh>
    <phoneticPr fontId="1"/>
  </si>
  <si>
    <t>一時的支出整理シート</t>
    <rPh sb="0" eb="2">
      <t>イチジ</t>
    </rPh>
    <rPh sb="2" eb="3">
      <t>テキ</t>
    </rPh>
    <rPh sb="3" eb="5">
      <t>シシュツ</t>
    </rPh>
    <rPh sb="5" eb="7">
      <t>セイリ</t>
    </rPh>
    <phoneticPr fontId="1"/>
  </si>
  <si>
    <t>60歳まで</t>
    <rPh sb="2" eb="3">
      <t>サイ</t>
    </rPh>
    <phoneticPr fontId="1"/>
  </si>
  <si>
    <t>12万円</t>
    <rPh sb="2" eb="4">
      <t>マンエン</t>
    </rPh>
    <phoneticPr fontId="1"/>
  </si>
  <si>
    <t>XX生命　生命保険</t>
    <rPh sb="2" eb="4">
      <t>セイメイ</t>
    </rPh>
    <rPh sb="5" eb="7">
      <t>セイメイ</t>
    </rPh>
    <rPh sb="7" eb="9">
      <t>ホケン</t>
    </rPh>
    <phoneticPr fontId="1"/>
  </si>
  <si>
    <t>何歳まで</t>
    <rPh sb="0" eb="2">
      <t>ナンサイ</t>
    </rPh>
    <phoneticPr fontId="1"/>
  </si>
  <si>
    <t>掛金（年額）</t>
    <rPh sb="0" eb="2">
      <t>カケキン</t>
    </rPh>
    <rPh sb="3" eb="5">
      <t>ネンガク</t>
    </rPh>
    <phoneticPr fontId="1"/>
  </si>
  <si>
    <t>保険名</t>
    <rPh sb="0" eb="2">
      <t>ホケン</t>
    </rPh>
    <rPh sb="2" eb="3">
      <t>メイ</t>
    </rPh>
    <phoneticPr fontId="1"/>
  </si>
  <si>
    <t>保険料整理シート</t>
    <rPh sb="0" eb="3">
      <t>ホケンリョウ</t>
    </rPh>
    <rPh sb="3" eb="5">
      <t>セイリ</t>
    </rPh>
    <phoneticPr fontId="1"/>
  </si>
  <si>
    <t>30万円</t>
    <rPh sb="2" eb="4">
      <t>マンエン</t>
    </rPh>
    <phoneticPr fontId="1"/>
  </si>
  <si>
    <t>自動車ローン</t>
    <rPh sb="0" eb="3">
      <t>ジドウシャ</t>
    </rPh>
    <phoneticPr fontId="1"/>
  </si>
  <si>
    <t>年一回</t>
    <rPh sb="0" eb="3">
      <t>ネンイッカイ</t>
    </rPh>
    <phoneticPr fontId="1"/>
  </si>
  <si>
    <t>20万円</t>
    <rPh sb="2" eb="4">
      <t>マンエン</t>
    </rPh>
    <phoneticPr fontId="1"/>
  </si>
  <si>
    <t>家族旅行</t>
    <rPh sb="0" eb="2">
      <t>カゾク</t>
    </rPh>
    <rPh sb="2" eb="4">
      <t>リョコウ</t>
    </rPh>
    <phoneticPr fontId="1"/>
  </si>
  <si>
    <t>何歳から</t>
    <rPh sb="0" eb="2">
      <t>ナンサイ</t>
    </rPh>
    <phoneticPr fontId="1"/>
  </si>
  <si>
    <t>その他支出整理シート</t>
    <rPh sb="2" eb="3">
      <t>タ</t>
    </rPh>
    <rPh sb="3" eb="5">
      <t>シシュツ</t>
    </rPh>
    <rPh sb="5" eb="7">
      <t>セイリ</t>
    </rPh>
    <phoneticPr fontId="1"/>
  </si>
  <si>
    <t>大学入学金</t>
    <rPh sb="0" eb="2">
      <t>ダイガク</t>
    </rPh>
    <rPh sb="2" eb="5">
      <t>ニュウガクキン</t>
    </rPh>
    <phoneticPr fontId="1"/>
  </si>
  <si>
    <t>大学（私立文系）</t>
    <rPh sb="0" eb="2">
      <t>ダイガク</t>
    </rPh>
    <rPh sb="3" eb="5">
      <t>シリツ</t>
    </rPh>
    <rPh sb="5" eb="7">
      <t>ブンケイ</t>
    </rPh>
    <phoneticPr fontId="1"/>
  </si>
  <si>
    <t>高校（公立）</t>
    <rPh sb="0" eb="2">
      <t>コウコウ</t>
    </rPh>
    <rPh sb="3" eb="5">
      <t>コウリツ</t>
    </rPh>
    <phoneticPr fontId="1"/>
  </si>
  <si>
    <t>中学校（公立）</t>
    <rPh sb="0" eb="3">
      <t>チュウガッコウ</t>
    </rPh>
    <rPh sb="4" eb="6">
      <t>コウリツ</t>
    </rPh>
    <phoneticPr fontId="1"/>
  </si>
  <si>
    <t>小学校（公立）</t>
    <rPh sb="0" eb="3">
      <t>ショウガッコウ</t>
    </rPh>
    <rPh sb="4" eb="6">
      <t>コウリツ</t>
    </rPh>
    <phoneticPr fontId="1"/>
  </si>
  <si>
    <t>幼稚園（私立）</t>
    <rPh sb="0" eb="3">
      <t>ヨウチエン</t>
    </rPh>
    <rPh sb="4" eb="6">
      <t>シリツ</t>
    </rPh>
    <phoneticPr fontId="1"/>
  </si>
  <si>
    <t>就学前</t>
    <rPh sb="0" eb="2">
      <t>シュウガク</t>
    </rPh>
    <rPh sb="2" eb="3">
      <t>マエ</t>
    </rPh>
    <phoneticPr fontId="1"/>
  </si>
  <si>
    <t>冬樹</t>
    <rPh sb="0" eb="2">
      <t>フユキ</t>
    </rPh>
    <phoneticPr fontId="1"/>
  </si>
  <si>
    <t>秋菜</t>
    <rPh sb="0" eb="2">
      <t>アキナ</t>
    </rPh>
    <phoneticPr fontId="1"/>
  </si>
  <si>
    <t>必要金額</t>
    <rPh sb="0" eb="2">
      <t>ヒツヨウ</t>
    </rPh>
    <rPh sb="2" eb="4">
      <t>キンガク</t>
    </rPh>
    <phoneticPr fontId="1"/>
  </si>
  <si>
    <t>年数</t>
    <rPh sb="0" eb="2">
      <t>ネンスウ</t>
    </rPh>
    <phoneticPr fontId="1"/>
  </si>
  <si>
    <t>金額（1年分）</t>
    <rPh sb="0" eb="2">
      <t>キンガク</t>
    </rPh>
    <rPh sb="4" eb="6">
      <t>ネンブン</t>
    </rPh>
    <phoneticPr fontId="1"/>
  </si>
  <si>
    <t>最初の年</t>
    <rPh sb="0" eb="2">
      <t>サイショ</t>
    </rPh>
    <rPh sb="3" eb="4">
      <t>トシ</t>
    </rPh>
    <phoneticPr fontId="1"/>
  </si>
  <si>
    <t>項目</t>
    <rPh sb="0" eb="2">
      <t>コウモク</t>
    </rPh>
    <phoneticPr fontId="1"/>
  </si>
  <si>
    <t>名前など</t>
    <rPh sb="0" eb="2">
      <t>ナマエ</t>
    </rPh>
    <phoneticPr fontId="1"/>
  </si>
  <si>
    <t>教育費整理シート</t>
    <rPh sb="0" eb="2">
      <t>キョウイク</t>
    </rPh>
    <rPh sb="2" eb="3">
      <t>ヒ</t>
    </rPh>
    <rPh sb="3" eb="5">
      <t>セイリ</t>
    </rPh>
    <phoneticPr fontId="1"/>
  </si>
  <si>
    <t>リフォーム費</t>
    <rPh sb="5" eb="6">
      <t>ヒ</t>
    </rPh>
    <phoneticPr fontId="1"/>
  </si>
  <si>
    <t>固定資産税</t>
    <rPh sb="0" eb="5">
      <t>コテイシサンゼイ</t>
    </rPh>
    <phoneticPr fontId="1"/>
  </si>
  <si>
    <t>年払</t>
    <rPh sb="0" eb="2">
      <t>ネンバライ</t>
    </rPh>
    <phoneticPr fontId="1"/>
  </si>
  <si>
    <t>駐車場代</t>
    <rPh sb="0" eb="3">
      <t>チュウシャジョウ</t>
    </rPh>
    <rPh sb="3" eb="4">
      <t>ダイ</t>
    </rPh>
    <phoneticPr fontId="1"/>
  </si>
  <si>
    <t>修繕積立金</t>
    <rPh sb="0" eb="2">
      <t>シュウゼン</t>
    </rPh>
    <rPh sb="2" eb="4">
      <t>ツミタテ</t>
    </rPh>
    <rPh sb="4" eb="5">
      <t>キン</t>
    </rPh>
    <phoneticPr fontId="1"/>
  </si>
  <si>
    <t>管理料</t>
    <rPh sb="0" eb="3">
      <t>カンリリョウ</t>
    </rPh>
    <phoneticPr fontId="1"/>
  </si>
  <si>
    <t>ローン返済</t>
    <rPh sb="3" eb="5">
      <t>ヘンサイ</t>
    </rPh>
    <phoneticPr fontId="1"/>
  </si>
  <si>
    <t>月払</t>
    <rPh sb="0" eb="2">
      <t>ツキバライ</t>
    </rPh>
    <phoneticPr fontId="1"/>
  </si>
  <si>
    <t>持ち家</t>
    <rPh sb="0" eb="1">
      <t>モ</t>
    </rPh>
    <rPh sb="2" eb="3">
      <t>イエ</t>
    </rPh>
    <phoneticPr fontId="1"/>
  </si>
  <si>
    <t>年払</t>
    <rPh sb="0" eb="2">
      <t>ネンバラ</t>
    </rPh>
    <phoneticPr fontId="1"/>
  </si>
  <si>
    <t>家賃</t>
    <rPh sb="0" eb="2">
      <t>ヤチン</t>
    </rPh>
    <phoneticPr fontId="1"/>
  </si>
  <si>
    <t>賃貸</t>
    <rPh sb="0" eb="2">
      <t>チンタイ</t>
    </rPh>
    <phoneticPr fontId="1"/>
  </si>
  <si>
    <t>住居費整理シート</t>
    <rPh sb="0" eb="2">
      <t>ジュウキョ</t>
    </rPh>
    <rPh sb="2" eb="3">
      <t>ヒ</t>
    </rPh>
    <rPh sb="3" eb="5">
      <t>セイリ</t>
    </rPh>
    <phoneticPr fontId="1"/>
  </si>
  <si>
    <t>西暦</t>
  </si>
  <si>
    <t>西暦</t>
    <rPh sb="0" eb="2">
      <t>セイレキ</t>
    </rPh>
    <phoneticPr fontId="1"/>
  </si>
  <si>
    <t>年齢</t>
    <rPh sb="0" eb="2">
      <t>ネンレイ</t>
    </rPh>
    <phoneticPr fontId="1"/>
  </si>
  <si>
    <t>春夫</t>
    <rPh sb="0" eb="2">
      <t>ハルオ</t>
    </rPh>
    <phoneticPr fontId="1"/>
  </si>
  <si>
    <t>夏子</t>
    <rPh sb="0" eb="2">
      <t>ナツコ</t>
    </rPh>
    <phoneticPr fontId="1"/>
  </si>
  <si>
    <t>主な出来事</t>
    <rPh sb="0" eb="1">
      <t>オモ</t>
    </rPh>
    <rPh sb="2" eb="5">
      <t>デキゴト</t>
    </rPh>
    <phoneticPr fontId="1"/>
  </si>
  <si>
    <t>メモ</t>
    <phoneticPr fontId="1"/>
  </si>
  <si>
    <t>基準年</t>
    <rPh sb="0" eb="2">
      <t>キジュン</t>
    </rPh>
    <rPh sb="2" eb="3">
      <t>ネン</t>
    </rPh>
    <phoneticPr fontId="1"/>
  </si>
  <si>
    <t>秋菜・私立理系大学入学</t>
  </si>
  <si>
    <t>冬樹・私立文系大学入学、一人暮らし開始</t>
  </si>
  <si>
    <t>秋菜就職・独立</t>
  </si>
  <si>
    <t>春夫定年、退職金受取、再雇用開始、冬樹就職・独立</t>
  </si>
  <si>
    <t>62歳</t>
  </si>
  <si>
    <t>最後の車の買い替え</t>
  </si>
  <si>
    <t>春夫再雇用終了、夏子パート終了</t>
  </si>
  <si>
    <t>66歳</t>
  </si>
  <si>
    <t>夫婦で海外旅行の候補</t>
  </si>
  <si>
    <t>63歳</t>
  </si>
  <si>
    <t>毎年の国内旅行開始</t>
  </si>
  <si>
    <t>70歳</t>
  </si>
  <si>
    <t>住宅ローン完済、大規模修繕の候補</t>
  </si>
  <si>
    <t>冬樹高校入学</t>
    <rPh sb="0" eb="2">
      <t>フユキ</t>
    </rPh>
    <rPh sb="2" eb="4">
      <t>コウコウ</t>
    </rPh>
    <rPh sb="4" eb="6">
      <t>ニュウガク</t>
    </rPh>
    <phoneticPr fontId="1"/>
  </si>
  <si>
    <t xml:space="preserve">秋菜大学入学
</t>
    <rPh sb="0" eb="2">
      <t>アキナ</t>
    </rPh>
    <rPh sb="2" eb="4">
      <t>ダイガク</t>
    </rPh>
    <rPh sb="4" eb="6">
      <t>ニュウガク</t>
    </rPh>
    <phoneticPr fontId="1"/>
  </si>
  <si>
    <t>秋菜就職・独立</t>
    <rPh sb="0" eb="2">
      <t>アキナ</t>
    </rPh>
    <rPh sb="2" eb="4">
      <t>シュウショク</t>
    </rPh>
    <rPh sb="5" eb="7">
      <t>ドクリツ</t>
    </rPh>
    <phoneticPr fontId="1"/>
  </si>
  <si>
    <t>①春夫定年再雇用②冬樹就職・独立</t>
    <rPh sb="1" eb="3">
      <t>ハルオ</t>
    </rPh>
    <rPh sb="3" eb="5">
      <t>テイネン</t>
    </rPh>
    <rPh sb="5" eb="6">
      <t>サイ</t>
    </rPh>
    <rPh sb="6" eb="8">
      <t>コヨウ</t>
    </rPh>
    <rPh sb="9" eb="11">
      <t>フユキ</t>
    </rPh>
    <rPh sb="11" eb="13">
      <t>シュウショク</t>
    </rPh>
    <rPh sb="14" eb="16">
      <t>ドクリツ</t>
    </rPh>
    <phoneticPr fontId="1"/>
  </si>
  <si>
    <t>①春夫退職
②夏子パート終了</t>
    <rPh sb="1" eb="3">
      <t>ハルオ</t>
    </rPh>
    <rPh sb="3" eb="5">
      <t>タイショク</t>
    </rPh>
    <rPh sb="7" eb="9">
      <t>ナツコ</t>
    </rPh>
    <rPh sb="12" eb="14">
      <t>シュウリョウ</t>
    </rPh>
    <phoneticPr fontId="1"/>
  </si>
  <si>
    <t>①住宅ローン完済
②大規模修繕</t>
    <rPh sb="1" eb="3">
      <t>ジュウタク</t>
    </rPh>
    <rPh sb="6" eb="8">
      <t>カンサイ</t>
    </rPh>
    <rPh sb="10" eb="13">
      <t>ダイキボ</t>
    </rPh>
    <rPh sb="13" eb="15">
      <t>シュウゼン</t>
    </rPh>
    <phoneticPr fontId="1"/>
  </si>
  <si>
    <t>毎年国内旅行
（春夫85歳迄）</t>
    <rPh sb="0" eb="2">
      <t>マイトシ</t>
    </rPh>
    <rPh sb="2" eb="4">
      <t>コクナイ</t>
    </rPh>
    <rPh sb="4" eb="6">
      <t>リョコウ</t>
    </rPh>
    <rPh sb="8" eb="10">
      <t>ハルオ</t>
    </rPh>
    <rPh sb="12" eb="13">
      <t>サイ</t>
    </rPh>
    <rPh sb="13" eb="14">
      <t>マデ</t>
    </rPh>
    <phoneticPr fontId="1"/>
  </si>
  <si>
    <t>費用(メモ)</t>
    <rPh sb="0" eb="2">
      <t>ヒヨウ</t>
    </rPh>
    <phoneticPr fontId="1"/>
  </si>
  <si>
    <t>出来事</t>
    <rPh sb="0" eb="3">
      <t>デキゴト</t>
    </rPh>
    <phoneticPr fontId="1"/>
  </si>
  <si>
    <t>2026年現在13歳の中学1年生です。公立高校を経て、私立文系大学へ進学する予定です。</t>
    <phoneticPr fontId="1"/>
  </si>
  <si>
    <t>収入項目</t>
  </si>
  <si>
    <t>仮設定</t>
  </si>
  <si>
    <t>春夫・50～59歳の可処分所得</t>
  </si>
  <si>
    <t>年640万円</t>
  </si>
  <si>
    <t>春夫・60～64歳の再雇用収入</t>
  </si>
  <si>
    <t>年450万円</t>
  </si>
  <si>
    <t>夏子・45～59歳のパート収入</t>
  </si>
  <si>
    <t>年120万円</t>
  </si>
  <si>
    <t>春夫・退職金</t>
  </si>
  <si>
    <t>1,500万円</t>
  </si>
  <si>
    <t>春夫・公的年金</t>
  </si>
  <si>
    <t>年230万円</t>
  </si>
  <si>
    <t>夏子・公的年金</t>
  </si>
  <si>
    <t>年75～80万円</t>
  </si>
  <si>
    <t>企業年金</t>
  </si>
  <si>
    <t>年50万円</t>
  </si>
  <si>
    <t>個人年金</t>
  </si>
  <si>
    <t>年48万円、10年間</t>
  </si>
  <si>
    <t>DC</t>
  </si>
  <si>
    <t>一時金300万円</t>
  </si>
  <si>
    <t>※2041~2045は加給年金（40万円）プラス</t>
    <rPh sb="11" eb="13">
      <t>カキュウ</t>
    </rPh>
    <rPh sb="13" eb="15">
      <t>ネンキン</t>
    </rPh>
    <rPh sb="18" eb="20">
      <t>マンエン</t>
    </rPh>
    <phoneticPr fontId="1"/>
  </si>
  <si>
    <t>70歳に一時金で受け取り</t>
    <rPh sb="2" eb="3">
      <t>サイ</t>
    </rPh>
    <rPh sb="4" eb="7">
      <t>イチジキン</t>
    </rPh>
    <rPh sb="8" eb="9">
      <t>ウ</t>
    </rPh>
    <rPh sb="10" eb="11">
      <t>ト</t>
    </rPh>
    <phoneticPr fontId="1"/>
  </si>
  <si>
    <t>1．基本生活費</t>
  </si>
  <si>
    <t>基本生活費には、食費、水道光熱費、日用品、被服費、医療費、通信費などを含めます。車、旅行、趣味、高級レストラン代は含めず、「その他の支出」に分けます。</t>
  </si>
  <si>
    <t>期間</t>
  </si>
  <si>
    <t>家族の状況</t>
  </si>
  <si>
    <t>年額</t>
  </si>
  <si>
    <t>2026～2033年</t>
  </si>
  <si>
    <t>子ども2人が同居</t>
  </si>
  <si>
    <t>2034～2035年</t>
  </si>
  <si>
    <t>秋菜独立、冬樹は大学生</t>
  </si>
  <si>
    <t>2036年以降</t>
  </si>
  <si>
    <t>夫婦2人</t>
  </si>
  <si>
    <t>夫婦2人になっても年360万円、月30万円を維持します。少しゆとりのある生活水準ですが、春夫さん夫婦の趣向を考えると不自然ではありません。</t>
  </si>
  <si>
    <t>この「子どもが独立しても生活費があまり減らない」ことを、完成後の分析ポイントにできます。</t>
  </si>
  <si>
    <t>2．住居費</t>
  </si>
  <si>
    <t>住宅ローンとは別に、固定資産税や通常の補修費を設定します。</t>
  </si>
  <si>
    <t>項目</t>
  </si>
  <si>
    <t>固定資産税</t>
  </si>
  <si>
    <t>小規模修繕・設備交換の積立相当額</t>
  </si>
  <si>
    <t>合計</t>
  </si>
  <si>
    <t>CF表の「住居費」には、2026年以降一律40万円を入力します。</t>
  </si>
  <si>
    <t>戸建てなので管理費・駐車場代は0円とします。70歳時の大規模修繕300万円は、ここには含めず一時的支出にします。</t>
  </si>
  <si>
    <t>3．住宅ローン</t>
  </si>
  <si>
    <t>現在の案を生かして、次の設定が分かりやすいでしょう。</t>
  </si>
  <si>
    <t>年間返済額</t>
  </si>
  <si>
    <t>2026～2046年</t>
  </si>
  <si>
    <t>2047年以降</t>
  </si>
  <si>
    <t>2046年、春夫さん70歳で完済する設定です。50歳時点から総額約2,100万円を返済する形になるため、具体的なローン残高・金利との整合性は後で確認します。</t>
  </si>
  <si>
    <t>4．教育費</t>
  </si>
  <si>
    <t>教育費は、学校関係費と大学進学後の仕送りを合算します。</t>
  </si>
  <si>
    <t>教育費の前提</t>
  </si>
  <si>
    <t>内容</t>
  </si>
  <si>
    <t>公立中学校</t>
  </si>
  <si>
    <t>公立高校</t>
  </si>
  <si>
    <t>私立理系大学</t>
  </si>
  <si>
    <t>私立理系大学の入学金等</t>
  </si>
  <si>
    <t>私立文系大学</t>
  </si>
  <si>
    <t>私立文系大学の入学金等</t>
  </si>
  <si>
    <t>冬樹への仕送り</t>
  </si>
  <si>
    <t>96（月8万円）</t>
  </si>
  <si>
    <t>冬樹さん自身もアルバイトするため、仕送りは月8万円とします。</t>
  </si>
  <si>
    <t>CF表へ入力する年額</t>
  </si>
  <si>
    <t>教育費</t>
  </si>
  <si>
    <t>秋菜・中3、冬樹・中学生</t>
  </si>
  <si>
    <t>秋菜・高校、冬樹・中学生</t>
  </si>
  <si>
    <t>同上</t>
  </si>
  <si>
    <t>秋菜・高校、冬樹・高校</t>
  </si>
  <si>
    <t>秋菜・私立理系大学初年度、冬樹・高校</t>
  </si>
  <si>
    <t>秋菜・私立理系大学、冬樹・高校</t>
  </si>
  <si>
    <t>秋菜・私立理系大学、冬樹・私立文系大学初年度＋仕送り</t>
  </si>
  <si>
    <t>秋菜・私立理系大学、冬樹・大学＋仕送り</t>
  </si>
  <si>
    <t>冬樹・大学＋仕送り</t>
  </si>
  <si>
    <t>2人とも就職</t>
  </si>
  <si>
    <t>2032年が年間401万円となり、この家庭の教育費のピークです。</t>
  </si>
  <si>
    <t>秋菜さんの「私立理系」と、冬樹さんの「一人暮らし」を反映したことで、従来の教育費より負担が大きくなります。</t>
  </si>
  <si>
    <t>5．保険料</t>
  </si>
  <si>
    <t>現役時代から老後まで一律60万円を続けるより、段階的に減らす方が自然です。</t>
  </si>
  <si>
    <t>状況</t>
  </si>
  <si>
    <t>2026～2035年</t>
  </si>
  <si>
    <t>現役・子ども扶養中</t>
  </si>
  <si>
    <t>2036～2040年</t>
  </si>
  <si>
    <t>春夫再雇用中</t>
  </si>
  <si>
    <t>2041年以降</t>
  </si>
  <si>
    <t>夫婦の医療・終身保険等</t>
  </si>
  <si>
    <t>改善編では「60歳時点で保険を見直す」という題材にできます。</t>
  </si>
  <si>
    <t>6．その他の支出</t>
  </si>
  <si>
    <t>基本生活費とは別に、春夫さん一家の楽しみや車関連費を設定します。</t>
  </si>
  <si>
    <t>車の維持費</t>
  </si>
  <si>
    <t>2026～2056年</t>
  </si>
  <si>
    <t>高級レストラン</t>
  </si>
  <si>
    <t>全期間</t>
  </si>
  <si>
    <t>春夫・夏子の趣味費</t>
  </si>
  <si>
    <t>国内旅行</t>
  </si>
  <si>
    <t>免許返納後の交通費</t>
  </si>
  <si>
    <t>2057年以降</t>
  </si>
  <si>
    <t>車の維持費40万円には、ガソリン代、自動車税、任意保険、車検・整備費を含めます。</t>
  </si>
  <si>
    <t>CF表の「その他の支出」には、まとめて次の金額を入力できます。</t>
  </si>
  <si>
    <t>2057～2061年</t>
  </si>
  <si>
    <t>2062年以降</t>
  </si>
  <si>
    <t>2056年、春夫さん80歳で免許返納する仮定です。国内旅行は85歳までとします。</t>
  </si>
  <si>
    <t>半年に1回の高級レストランは、1回5万円、年間10万円です。子どもの独立後は夫婦での食事になりますが、店のグレードを維持するため金額は変えません。</t>
  </si>
  <si>
    <t>春夫免許返納</t>
    <rPh sb="0" eb="2">
      <t>ハルオ</t>
    </rPh>
    <rPh sb="2" eb="4">
      <t>メンキョ</t>
    </rPh>
    <rPh sb="4" eb="6">
      <t>ヘンノウ</t>
    </rPh>
    <phoneticPr fontId="1"/>
  </si>
  <si>
    <t>7．一時的支出</t>
  </si>
  <si>
    <t>春夫の年齢</t>
  </si>
  <si>
    <t>金額</t>
  </si>
  <si>
    <t>52歳</t>
  </si>
  <si>
    <t>車の買い替え</t>
  </si>
  <si>
    <t>秋菜の結婚援助</t>
  </si>
  <si>
    <t>夫婦の海外旅行</t>
  </si>
  <si>
    <t>67歳</t>
  </si>
  <si>
    <t>冬樹の結婚援助</t>
  </si>
  <si>
    <t>自宅の大規模修繕</t>
  </si>
  <si>
    <t>80歳</t>
  </si>
  <si>
    <t>家電・住宅設備の交換</t>
  </si>
  <si>
    <t>結婚時期は確定事項ではないため、CF表では「モデル上の仮定」と明示します。</t>
  </si>
  <si>
    <t>海外旅行200万円は、ヨーロッパ方面10日間・夫婦2人をイメージしたモデル金額です。</t>
  </si>
  <si>
    <t>運用利回りについて</t>
  </si>
  <si>
    <r>
      <t>この費用案を現在の一律3％運用で計算すると、金融資産の枯渇は80歳前後まで延びる見込みです。一方、金融資産全体の運用利回りを年1％とすると、概算では</t>
    </r>
    <r>
      <rPr>
        <b/>
        <sz val="11"/>
        <color theme="1"/>
        <rFont val="游ゴシック"/>
        <family val="3"/>
        <charset val="128"/>
        <scheme val="minor"/>
      </rPr>
      <t>74歳前後で枯渇</t>
    </r>
    <r>
      <rPr>
        <sz val="11"/>
        <color theme="1"/>
        <rFont val="游ゴシック"/>
        <family val="2"/>
        <charset val="128"/>
        <scheme val="minor"/>
      </rPr>
      <t>し、目標の73～77歳に入ります。</t>
    </r>
  </si>
  <si>
    <t>したがって、標準モデルは次の設定が適しています。</t>
  </si>
  <si>
    <t>金融資産全体に対する実質的な運用利回り：年1％</t>
  </si>
  <si>
    <t>預貯金を含む金融資産全体の平均利回りとして設定</t>
  </si>
  <si>
    <t>税引後の簡易的なモデル利回りと説明</t>
  </si>
  <si>
    <t>改善編で資産配分や運用方法を検討</t>
  </si>
  <si>
    <t>3％から1％への変更は「75歳で枯渇させるための操作」ではなく、預貯金を多く含む金融資産全体に一律3％を適用するのは楽観的すぎるため、より慎重な前提へ変更するという説明ができます。</t>
  </si>
  <si>
    <t>CF表へ入力する費用のまとめ</t>
  </si>
  <si>
    <t>費用項目</t>
  </si>
  <si>
    <t>入力方針</t>
  </si>
  <si>
    <t>基本生活費</t>
  </si>
  <si>
    <t>400→380→360万円</t>
  </si>
  <si>
    <t>住居費</t>
  </si>
  <si>
    <t>年40万円</t>
  </si>
  <si>
    <t>住宅ローン</t>
  </si>
  <si>
    <t>年100万円、2046年まで</t>
  </si>
  <si>
    <t>2026～2035年の年別設定</t>
  </si>
  <si>
    <t>保険料</t>
  </si>
  <si>
    <t>48→30→18万円</t>
  </si>
  <si>
    <t>その他の支出</t>
  </si>
  <si>
    <t>70→90→70→50万円</t>
  </si>
  <si>
    <t>一時的な支出</t>
  </si>
  <si>
    <t>車、結婚、旅行、修繕等を該当年に入力</t>
  </si>
  <si>
    <t>費用の具体案</t>
  </si>
  <si>
    <t>2043～2061年</t>
    <phoneticPr fontId="1"/>
  </si>
  <si>
    <t>2043～2056年</t>
    <phoneticPr fontId="1"/>
  </si>
  <si>
    <t>2026～2042年</t>
    <phoneticPr fontId="1"/>
  </si>
  <si>
    <t>平均金利</t>
    <rPh sb="0" eb="2">
      <t>ヘイキン</t>
    </rPh>
    <rPh sb="2" eb="4">
      <t>キンリ</t>
    </rPh>
    <phoneticPr fontId="1"/>
  </si>
  <si>
    <t>CF見直し前のサンプルモデルに仕立て直し</t>
    <rPh sb="2" eb="4">
      <t>ミナオ</t>
    </rPh>
    <rPh sb="5" eb="6">
      <t>マエ</t>
    </rPh>
    <rPh sb="15" eb="17">
      <t>シタ</t>
    </rPh>
    <rPh sb="18" eb="19">
      <t>ナオ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</si>
</sst>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9"/>
      <color indexed="81"/>
      <name val="MS P 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3.5"/>
      <color theme="1"/>
      <name val="游ゴシック"/>
      <family val="3"/>
      <charset val="128"/>
      <scheme val="minor"/>
    </font>
    <font>
      <b/>
      <sz val="24"/>
      <color theme="1"/>
      <name val="游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DD9E40"/>
        <bgColor indexed="64"/>
      </patternFill>
    </fill>
    <fill>
      <patternFill patternType="solid">
        <fgColor rgb="FFEAF2F8"/>
        <bgColor indexed="64"/>
      </patternFill>
    </fill>
    <fill>
      <patternFill patternType="solid">
        <fgColor rgb="FFF7FBF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BEB"/>
        <bgColor indexed="64"/>
      </patternFill>
    </fill>
    <fill>
      <patternFill patternType="solid">
        <fgColor rgb="FFF9EAD2"/>
        <bgColor indexed="64"/>
      </patternFill>
    </fill>
    <fill>
      <patternFill patternType="solid">
        <fgColor rgb="FFFFFDF7"/>
        <bgColor indexed="64"/>
      </patternFill>
    </fill>
    <fill>
      <patternFill patternType="solid">
        <fgColor rgb="FFD9EAF7"/>
        <bgColor indexed="64"/>
      </patternFill>
    </fill>
    <fill>
      <patternFill patternType="solid">
        <fgColor rgb="FFF8FBFD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F7F3FA"/>
        <bgColor indexed="64"/>
      </patternFill>
    </fill>
    <fill>
      <patternFill patternType="solid">
        <fgColor rgb="FFB1A3C9"/>
        <bgColor indexed="64"/>
      </patternFill>
    </fill>
    <fill>
      <patternFill patternType="solid">
        <fgColor rgb="FF86BDE6"/>
        <bgColor indexed="64"/>
      </patternFill>
    </fill>
    <fill>
      <patternFill patternType="solid">
        <fgColor rgb="FFECBE74"/>
        <bgColor indexed="64"/>
      </patternFill>
    </fill>
    <fill>
      <patternFill patternType="solid">
        <fgColor rgb="FFA6D18B"/>
        <bgColor indexed="64"/>
      </patternFill>
    </fill>
    <fill>
      <patternFill patternType="solid">
        <fgColor rgb="FFFFE7A3"/>
        <bgColor indexed="64"/>
      </patternFill>
    </fill>
    <fill>
      <patternFill patternType="solid">
        <fgColor rgb="FFB1D2E9"/>
        <bgColor indexed="64"/>
      </patternFill>
    </fill>
    <fill>
      <patternFill patternType="solid">
        <fgColor rgb="FFBCE0AA"/>
        <bgColor indexed="64"/>
      </patternFill>
    </fill>
    <fill>
      <patternFill patternType="solid">
        <fgColor rgb="FFDECEE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0" fillId="0" borderId="2" xfId="0" applyBorder="1" applyAlignment="1">
      <alignment vertical="center" textRotation="255"/>
    </xf>
    <xf numFmtId="0" fontId="0" fillId="0" borderId="2" xfId="0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6" borderId="1" xfId="0" applyFill="1" applyBorder="1">
      <alignment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>
      <alignment vertical="center"/>
    </xf>
    <xf numFmtId="0" fontId="0" fillId="8" borderId="4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4" xfId="0" applyFill="1" applyBorder="1">
      <alignment vertical="center"/>
    </xf>
    <xf numFmtId="0" fontId="0" fillId="9" borderId="4" xfId="0" applyFill="1" applyBorder="1">
      <alignment vertical="center"/>
    </xf>
    <xf numFmtId="0" fontId="0" fillId="9" borderId="11" xfId="0" applyFill="1" applyBorder="1">
      <alignment vertical="center"/>
    </xf>
    <xf numFmtId="0" fontId="0" fillId="11" borderId="1" xfId="0" applyFill="1" applyBorder="1">
      <alignment vertical="center"/>
    </xf>
    <xf numFmtId="0" fontId="0" fillId="11" borderId="4" xfId="0" applyFill="1" applyBorder="1">
      <alignment vertical="center"/>
    </xf>
    <xf numFmtId="0" fontId="0" fillId="18" borderId="3" xfId="0" applyFill="1" applyBorder="1">
      <alignment vertical="center"/>
    </xf>
    <xf numFmtId="0" fontId="0" fillId="19" borderId="3" xfId="0" applyFill="1" applyBorder="1">
      <alignment vertical="center"/>
    </xf>
    <xf numFmtId="0" fontId="0" fillId="20" borderId="1" xfId="0" applyFill="1" applyBorder="1">
      <alignment vertical="center"/>
    </xf>
    <xf numFmtId="0" fontId="0" fillId="21" borderId="3" xfId="0" applyFill="1" applyBorder="1">
      <alignment vertical="center"/>
    </xf>
    <xf numFmtId="38" fontId="0" fillId="9" borderId="4" xfId="1" applyFont="1" applyFill="1" applyBorder="1">
      <alignment vertical="center"/>
    </xf>
    <xf numFmtId="38" fontId="0" fillId="9" borderId="11" xfId="1" applyFont="1" applyFill="1" applyBorder="1">
      <alignment vertical="center"/>
    </xf>
    <xf numFmtId="38" fontId="0" fillId="18" borderId="3" xfId="1" applyFont="1" applyFill="1" applyBorder="1">
      <alignment vertical="center"/>
    </xf>
    <xf numFmtId="10" fontId="0" fillId="11" borderId="1" xfId="0" applyNumberFormat="1" applyFill="1" applyBorder="1">
      <alignment vertical="center"/>
    </xf>
    <xf numFmtId="38" fontId="0" fillId="11" borderId="1" xfId="1" applyFont="1" applyFill="1" applyBorder="1">
      <alignment vertical="center"/>
    </xf>
    <xf numFmtId="38" fontId="0" fillId="11" borderId="4" xfId="1" applyFont="1" applyFill="1" applyBorder="1">
      <alignment vertical="center"/>
    </xf>
    <xf numFmtId="38" fontId="0" fillId="19" borderId="3" xfId="1" applyFont="1" applyFill="1" applyBorder="1">
      <alignment vertical="center"/>
    </xf>
    <xf numFmtId="38" fontId="0" fillId="0" borderId="0" xfId="1" applyFont="1">
      <alignment vertical="center"/>
    </xf>
    <xf numFmtId="38" fontId="0" fillId="20" borderId="1" xfId="1" applyFont="1" applyFill="1" applyBorder="1">
      <alignment vertical="center"/>
    </xf>
    <xf numFmtId="38" fontId="0" fillId="13" borderId="1" xfId="1" applyFont="1" applyFill="1" applyBorder="1">
      <alignment vertical="center"/>
    </xf>
    <xf numFmtId="38" fontId="0" fillId="13" borderId="4" xfId="1" applyFont="1" applyFill="1" applyBorder="1">
      <alignment vertical="center"/>
    </xf>
    <xf numFmtId="38" fontId="0" fillId="21" borderId="3" xfId="1" applyFont="1" applyFill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0" fillId="5" borderId="13" xfId="0" applyFill="1" applyBorder="1">
      <alignment vertical="center"/>
    </xf>
    <xf numFmtId="0" fontId="0" fillId="5" borderId="8" xfId="0" applyFill="1" applyBorder="1">
      <alignment vertical="center"/>
    </xf>
    <xf numFmtId="0" fontId="0" fillId="5" borderId="14" xfId="0" applyFill="1" applyBorder="1">
      <alignment vertical="center"/>
    </xf>
    <xf numFmtId="0" fontId="0" fillId="10" borderId="7" xfId="0" applyFill="1" applyBorder="1">
      <alignment vertical="center"/>
    </xf>
    <xf numFmtId="0" fontId="0" fillId="10" borderId="8" xfId="0" applyFill="1" applyBorder="1">
      <alignment vertical="center"/>
    </xf>
    <xf numFmtId="0" fontId="6" fillId="0" borderId="0" xfId="0" applyFont="1">
      <alignment vertical="center"/>
    </xf>
    <xf numFmtId="0" fontId="7" fillId="7" borderId="1" xfId="0" applyFont="1" applyFill="1" applyBorder="1" applyAlignment="1">
      <alignment horizontal="center" vertical="top" textRotation="255" wrapText="1"/>
    </xf>
    <xf numFmtId="0" fontId="0" fillId="6" borderId="1" xfId="0" applyFill="1" applyBorder="1" applyAlignment="1">
      <alignment vertical="center" wrapText="1"/>
    </xf>
    <xf numFmtId="0" fontId="0" fillId="7" borderId="1" xfId="0" applyFill="1" applyBorder="1" applyAlignment="1">
      <alignment horizontal="center" vertical="top" textRotation="255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0" fillId="22" borderId="7" xfId="0" applyFill="1" applyBorder="1">
      <alignment vertical="center"/>
    </xf>
    <xf numFmtId="0" fontId="0" fillId="22" borderId="8" xfId="0" applyFill="1" applyBorder="1">
      <alignment vertical="center"/>
    </xf>
    <xf numFmtId="0" fontId="0" fillId="22" borderId="1" xfId="0" applyFill="1" applyBorder="1" applyAlignment="1">
      <alignment horizontal="center" vertical="center"/>
    </xf>
    <xf numFmtId="0" fontId="0" fillId="23" borderId="4" xfId="0" applyFill="1" applyBorder="1">
      <alignment vertical="center"/>
    </xf>
    <xf numFmtId="0" fontId="0" fillId="23" borderId="1" xfId="0" applyFill="1" applyBorder="1">
      <alignment vertical="center"/>
    </xf>
    <xf numFmtId="38" fontId="0" fillId="23" borderId="4" xfId="1" applyFont="1" applyFill="1" applyBorder="1" applyAlignment="1">
      <alignment vertical="center"/>
    </xf>
    <xf numFmtId="38" fontId="0" fillId="23" borderId="1" xfId="1" applyFont="1" applyFill="1" applyBorder="1" applyAlignment="1">
      <alignment vertical="center"/>
    </xf>
    <xf numFmtId="0" fontId="0" fillId="0" borderId="9" xfId="0" applyBorder="1">
      <alignment vertical="center"/>
    </xf>
    <xf numFmtId="0" fontId="0" fillId="0" borderId="7" xfId="0" applyBorder="1">
      <alignment vertical="center"/>
    </xf>
    <xf numFmtId="0" fontId="0" fillId="24" borderId="15" xfId="0" applyFill="1" applyBorder="1">
      <alignment vertical="center"/>
    </xf>
    <xf numFmtId="38" fontId="0" fillId="0" borderId="8" xfId="1" applyFont="1" applyBorder="1">
      <alignment vertical="center"/>
    </xf>
    <xf numFmtId="38" fontId="0" fillId="24" borderId="16" xfId="1" applyFont="1" applyFill="1" applyBorder="1">
      <alignment vertical="center"/>
    </xf>
    <xf numFmtId="0" fontId="0" fillId="0" borderId="10" xfId="0" applyBorder="1">
      <alignment vertical="center"/>
    </xf>
    <xf numFmtId="38" fontId="0" fillId="23" borderId="9" xfId="1" applyFont="1" applyFill="1" applyBorder="1">
      <alignment vertical="center"/>
    </xf>
    <xf numFmtId="38" fontId="0" fillId="23" borderId="1" xfId="1" applyFont="1" applyFill="1" applyBorder="1">
      <alignment vertical="center"/>
    </xf>
    <xf numFmtId="0" fontId="0" fillId="23" borderId="7" xfId="0" applyFill="1" applyBorder="1">
      <alignment vertical="center"/>
    </xf>
    <xf numFmtId="38" fontId="0" fillId="23" borderId="8" xfId="1" applyFont="1" applyFill="1" applyBorder="1">
      <alignment vertical="center"/>
    </xf>
    <xf numFmtId="38" fontId="0" fillId="22" borderId="10" xfId="1" applyFont="1" applyFill="1" applyBorder="1">
      <alignment vertical="center"/>
    </xf>
    <xf numFmtId="38" fontId="0" fillId="22" borderId="1" xfId="1" applyFont="1" applyFill="1" applyBorder="1">
      <alignment vertical="center"/>
    </xf>
    <xf numFmtId="0" fontId="0" fillId="24" borderId="16" xfId="0" applyFill="1" applyBorder="1">
      <alignment vertical="center"/>
    </xf>
    <xf numFmtId="0" fontId="0" fillId="22" borderId="8" xfId="0" applyFill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23" borderId="20" xfId="0" applyFill="1" applyBorder="1">
      <alignment vertical="center"/>
    </xf>
    <xf numFmtId="0" fontId="0" fillId="23" borderId="21" xfId="0" applyFill="1" applyBorder="1">
      <alignment vertical="center"/>
    </xf>
    <xf numFmtId="0" fontId="0" fillId="22" borderId="22" xfId="0" applyFill="1" applyBorder="1">
      <alignment vertical="center"/>
    </xf>
    <xf numFmtId="38" fontId="0" fillId="25" borderId="2" xfId="1" applyFont="1" applyFill="1" applyBorder="1">
      <alignment vertical="center"/>
    </xf>
    <xf numFmtId="38" fontId="0" fillId="23" borderId="4" xfId="1" applyFont="1" applyFill="1" applyBorder="1">
      <alignment vertical="center"/>
    </xf>
    <xf numFmtId="38" fontId="0" fillId="23" borderId="10" xfId="1" applyFont="1" applyFill="1" applyBorder="1">
      <alignment vertical="center"/>
    </xf>
    <xf numFmtId="0" fontId="0" fillId="23" borderId="22" xfId="0" applyFill="1" applyBorder="1">
      <alignment vertical="center"/>
    </xf>
    <xf numFmtId="38" fontId="0" fillId="0" borderId="23" xfId="1" applyFont="1" applyBorder="1">
      <alignment vertical="center"/>
    </xf>
    <xf numFmtId="38" fontId="0" fillId="24" borderId="24" xfId="1" applyFont="1" applyFill="1" applyBorder="1">
      <alignment vertical="center"/>
    </xf>
    <xf numFmtId="38" fontId="0" fillId="0" borderId="25" xfId="1" applyFont="1" applyBorder="1">
      <alignment vertical="center"/>
    </xf>
    <xf numFmtId="0" fontId="0" fillId="23" borderId="23" xfId="0" applyFill="1" applyBorder="1">
      <alignment vertical="center"/>
    </xf>
    <xf numFmtId="0" fontId="0" fillId="23" borderId="8" xfId="0" applyFill="1" applyBorder="1">
      <alignment vertical="center"/>
    </xf>
    <xf numFmtId="0" fontId="0" fillId="22" borderId="2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8" fillId="7" borderId="1" xfId="0" applyFont="1" applyFill="1" applyBorder="1" applyAlignment="1">
      <alignment horizontal="center" vertical="top" textRotation="255" wrapText="1"/>
    </xf>
    <xf numFmtId="0" fontId="3" fillId="7" borderId="1" xfId="0" applyFont="1" applyFill="1" applyBorder="1" applyAlignment="1">
      <alignment horizontal="center" vertical="top" textRotation="255" wrapText="1"/>
    </xf>
    <xf numFmtId="0" fontId="0" fillId="6" borderId="1" xfId="0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0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11" fillId="0" borderId="0" xfId="0" applyFont="1">
      <alignment vertical="center"/>
    </xf>
    <xf numFmtId="0" fontId="0" fillId="12" borderId="4" xfId="0" applyFill="1" applyBorder="1">
      <alignment vertical="center"/>
    </xf>
    <xf numFmtId="38" fontId="0" fillId="13" borderId="8" xfId="1" applyFont="1" applyFill="1" applyBorder="1">
      <alignment vertical="center"/>
    </xf>
    <xf numFmtId="38" fontId="0" fillId="13" borderId="26" xfId="1" applyFont="1" applyFill="1" applyBorder="1">
      <alignment vertical="center"/>
    </xf>
    <xf numFmtId="10" fontId="0" fillId="13" borderId="9" xfId="0" applyNumberFormat="1" applyFill="1" applyBorder="1">
      <alignment vertical="center"/>
    </xf>
    <xf numFmtId="10" fontId="0" fillId="13" borderId="26" xfId="0" applyNumberFormat="1" applyFill="1" applyBorder="1">
      <alignment vertical="center"/>
    </xf>
    <xf numFmtId="38" fontId="0" fillId="13" borderId="27" xfId="1" applyFont="1" applyFill="1" applyBorder="1">
      <alignment vertical="center"/>
    </xf>
    <xf numFmtId="0" fontId="0" fillId="12" borderId="9" xfId="0" applyFill="1" applyBorder="1">
      <alignment vertical="center"/>
    </xf>
    <xf numFmtId="0" fontId="0" fillId="12" borderId="10" xfId="0" applyFill="1" applyBorder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8" borderId="1" xfId="0" applyFill="1" applyBorder="1" applyAlignment="1">
      <alignment vertical="center" wrapText="1"/>
    </xf>
    <xf numFmtId="0" fontId="0" fillId="8" borderId="1" xfId="0" applyFill="1" applyBorder="1">
      <alignment vertical="center"/>
    </xf>
    <xf numFmtId="0" fontId="0" fillId="10" borderId="1" xfId="0" applyFill="1" applyBorder="1">
      <alignment vertical="center"/>
    </xf>
    <xf numFmtId="0" fontId="0" fillId="10" borderId="4" xfId="0" applyFill="1" applyBorder="1">
      <alignment vertical="center"/>
    </xf>
    <xf numFmtId="0" fontId="0" fillId="4" borderId="7" xfId="0" applyFill="1" applyBorder="1">
      <alignment vertical="center"/>
    </xf>
    <xf numFmtId="0" fontId="0" fillId="4" borderId="8" xfId="0" applyFill="1" applyBorder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textRotation="255"/>
    </xf>
    <xf numFmtId="0" fontId="3" fillId="6" borderId="10" xfId="0" applyFont="1" applyFill="1" applyBorder="1" applyAlignment="1">
      <alignment horizontal="center" vertical="center" textRotation="255"/>
    </xf>
    <xf numFmtId="0" fontId="0" fillId="4" borderId="1" xfId="0" applyFill="1" applyBorder="1" applyAlignment="1">
      <alignment horizontal="center" vertical="center" textRotation="255"/>
    </xf>
    <xf numFmtId="0" fontId="0" fillId="12" borderId="4" xfId="0" applyFill="1" applyBorder="1">
      <alignment vertical="center"/>
    </xf>
    <xf numFmtId="0" fontId="0" fillId="14" borderId="3" xfId="0" applyFill="1" applyBorder="1">
      <alignment vertical="center"/>
    </xf>
    <xf numFmtId="0" fontId="0" fillId="8" borderId="1" xfId="0" applyFill="1" applyBorder="1" applyAlignment="1">
      <alignment horizontal="center" vertical="center" textRotation="255"/>
    </xf>
    <xf numFmtId="0" fontId="0" fillId="10" borderId="1" xfId="0" applyFill="1" applyBorder="1" applyAlignment="1">
      <alignment horizontal="center" vertical="center" textRotation="255"/>
    </xf>
    <xf numFmtId="0" fontId="0" fillId="8" borderId="4" xfId="0" applyFill="1" applyBorder="1" applyAlignment="1">
      <alignment vertical="center" wrapText="1"/>
    </xf>
    <xf numFmtId="0" fontId="0" fillId="8" borderId="10" xfId="0" applyFill="1" applyBorder="1">
      <alignment vertical="center"/>
    </xf>
    <xf numFmtId="0" fontId="0" fillId="17" borderId="1" xfId="0" applyFill="1" applyBorder="1" applyAlignment="1">
      <alignment horizontal="center" vertical="center"/>
    </xf>
    <xf numFmtId="0" fontId="0" fillId="12" borderId="1" xfId="0" applyFill="1" applyBorder="1">
      <alignment vertical="center"/>
    </xf>
    <xf numFmtId="0" fontId="0" fillId="12" borderId="7" xfId="0" applyFill="1" applyBorder="1">
      <alignment vertical="center"/>
    </xf>
    <xf numFmtId="0" fontId="0" fillId="12" borderId="2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22" borderId="7" xfId="0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38" fontId="0" fillId="9" borderId="22" xfId="1" applyFont="1" applyFill="1" applyBorder="1">
      <alignment vertical="center"/>
    </xf>
    <xf numFmtId="38" fontId="0" fillId="9" borderId="21" xfId="1" applyFont="1" applyFill="1" applyBorder="1">
      <alignment vertical="center"/>
    </xf>
    <xf numFmtId="38" fontId="0" fillId="9" borderId="28" xfId="1" applyFont="1" applyFill="1" applyBorder="1">
      <alignment vertical="center"/>
    </xf>
    <xf numFmtId="38" fontId="0" fillId="9" borderId="10" xfId="1" applyFont="1" applyFill="1" applyBorder="1">
      <alignment vertical="center"/>
    </xf>
    <xf numFmtId="38" fontId="0" fillId="9" borderId="29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DECEEA"/>
      <color rgb="FFBCE0AA"/>
      <color rgb="FFB1D2E9"/>
      <color rgb="FFFFE7A3"/>
      <color rgb="FFA6D18B"/>
      <color rgb="FFECBE74"/>
      <color rgb="FF86BDE6"/>
      <color rgb="FFB1A3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B4C61-F3E7-4395-97AF-E7FAEA67E539}">
  <dimension ref="B1:BD41"/>
  <sheetViews>
    <sheetView tabSelected="1" zoomScale="80" zoomScaleNormal="80" workbookViewId="0">
      <pane xSplit="6" ySplit="12" topLeftCell="P13" activePane="bottomRight" state="frozen"/>
      <selection pane="topRight" activeCell="G1" sqref="G1"/>
      <selection pane="bottomLeft" activeCell="A13" sqref="A13"/>
      <selection pane="bottomRight" activeCell="AF17" sqref="AF17"/>
    </sheetView>
  </sheetViews>
  <sheetFormatPr defaultRowHeight="18.75"/>
  <cols>
    <col min="1" max="1" width="1.375" customWidth="1"/>
    <col min="2" max="2" width="3.125" customWidth="1"/>
    <col min="3" max="3" width="14.5" customWidth="1"/>
    <col min="4" max="4" width="11" bestFit="1" customWidth="1"/>
    <col min="5" max="35" width="6.125" customWidth="1"/>
    <col min="36" max="56" width="7.5" bestFit="1" customWidth="1"/>
  </cols>
  <sheetData>
    <row r="1" spans="2:56" ht="6" customHeight="1" thickBot="1"/>
    <row r="2" spans="2:56" ht="21" customHeight="1">
      <c r="B2" s="114" t="s">
        <v>0</v>
      </c>
      <c r="C2" s="115"/>
      <c r="D2" s="116"/>
      <c r="E2" s="103" t="s">
        <v>18</v>
      </c>
      <c r="F2" s="31" t="s">
        <v>17</v>
      </c>
      <c r="G2" s="32">
        <v>1</v>
      </c>
      <c r="H2" s="3">
        <v>2</v>
      </c>
      <c r="I2" s="3">
        <v>3</v>
      </c>
      <c r="J2" s="3">
        <v>4</v>
      </c>
      <c r="K2" s="3">
        <v>5</v>
      </c>
      <c r="L2" s="3">
        <v>6</v>
      </c>
      <c r="M2" s="3">
        <v>7</v>
      </c>
      <c r="N2" s="3">
        <v>8</v>
      </c>
      <c r="O2" s="3">
        <v>9</v>
      </c>
      <c r="P2" s="3">
        <v>10</v>
      </c>
      <c r="Q2" s="3">
        <v>11</v>
      </c>
      <c r="R2" s="3">
        <v>12</v>
      </c>
      <c r="S2" s="3">
        <v>13</v>
      </c>
      <c r="T2" s="3">
        <v>14</v>
      </c>
      <c r="U2" s="3">
        <v>15</v>
      </c>
      <c r="V2" s="3">
        <v>16</v>
      </c>
      <c r="W2" s="3">
        <v>17</v>
      </c>
      <c r="X2" s="3">
        <v>18</v>
      </c>
      <c r="Y2" s="3">
        <v>19</v>
      </c>
      <c r="Z2" s="3">
        <v>20</v>
      </c>
      <c r="AA2" s="3">
        <v>21</v>
      </c>
      <c r="AB2" s="3">
        <v>22</v>
      </c>
      <c r="AC2" s="3">
        <v>23</v>
      </c>
      <c r="AD2" s="3">
        <v>24</v>
      </c>
      <c r="AE2" s="3">
        <v>25</v>
      </c>
      <c r="AF2" s="3">
        <v>26</v>
      </c>
      <c r="AG2" s="3">
        <v>27</v>
      </c>
      <c r="AH2" s="3">
        <v>28</v>
      </c>
      <c r="AI2" s="3">
        <v>29</v>
      </c>
      <c r="AJ2" s="3">
        <v>30</v>
      </c>
      <c r="AK2" s="3">
        <v>31</v>
      </c>
      <c r="AL2" s="3">
        <v>32</v>
      </c>
      <c r="AM2" s="3">
        <v>33</v>
      </c>
      <c r="AN2" s="3">
        <v>34</v>
      </c>
      <c r="AO2" s="3">
        <v>35</v>
      </c>
      <c r="AP2" s="3">
        <v>36</v>
      </c>
      <c r="AQ2" s="3">
        <v>37</v>
      </c>
      <c r="AR2" s="3">
        <v>38</v>
      </c>
      <c r="AS2" s="3">
        <v>39</v>
      </c>
      <c r="AT2" s="3">
        <v>40</v>
      </c>
      <c r="AU2" s="3">
        <v>41</v>
      </c>
      <c r="AV2" s="3">
        <v>42</v>
      </c>
      <c r="AW2" s="3">
        <v>43</v>
      </c>
      <c r="AX2" s="3">
        <v>44</v>
      </c>
      <c r="AY2" s="3">
        <v>45</v>
      </c>
      <c r="AZ2" s="3">
        <v>46</v>
      </c>
      <c r="BA2" s="3">
        <v>47</v>
      </c>
      <c r="BB2" s="3">
        <v>48</v>
      </c>
      <c r="BC2" s="3">
        <v>49</v>
      </c>
      <c r="BD2" s="3">
        <v>50</v>
      </c>
    </row>
    <row r="3" spans="2:56" ht="21" customHeight="1">
      <c r="B3" s="114" t="s">
        <v>30</v>
      </c>
      <c r="C3" s="115"/>
      <c r="D3" s="116"/>
      <c r="E3" s="104"/>
      <c r="F3" s="33">
        <v>2026</v>
      </c>
      <c r="G3" s="32">
        <f>IF($F3&lt;&gt;"",F3+1,"")</f>
        <v>2027</v>
      </c>
      <c r="H3" s="32">
        <f t="shared" ref="H3:BD3" si="0">IF($F3&lt;&gt;"",G3+1,"")</f>
        <v>2028</v>
      </c>
      <c r="I3" s="32">
        <f t="shared" si="0"/>
        <v>2029</v>
      </c>
      <c r="J3" s="32">
        <f t="shared" si="0"/>
        <v>2030</v>
      </c>
      <c r="K3" s="32">
        <f t="shared" si="0"/>
        <v>2031</v>
      </c>
      <c r="L3" s="32">
        <f t="shared" si="0"/>
        <v>2032</v>
      </c>
      <c r="M3" s="32">
        <f t="shared" si="0"/>
        <v>2033</v>
      </c>
      <c r="N3" s="32">
        <f t="shared" si="0"/>
        <v>2034</v>
      </c>
      <c r="O3" s="32">
        <f t="shared" si="0"/>
        <v>2035</v>
      </c>
      <c r="P3" s="32">
        <f t="shared" si="0"/>
        <v>2036</v>
      </c>
      <c r="Q3" s="32">
        <f t="shared" si="0"/>
        <v>2037</v>
      </c>
      <c r="R3" s="32">
        <f t="shared" si="0"/>
        <v>2038</v>
      </c>
      <c r="S3" s="32">
        <f t="shared" si="0"/>
        <v>2039</v>
      </c>
      <c r="T3" s="32">
        <f t="shared" si="0"/>
        <v>2040</v>
      </c>
      <c r="U3" s="32">
        <f t="shared" si="0"/>
        <v>2041</v>
      </c>
      <c r="V3" s="32">
        <f t="shared" si="0"/>
        <v>2042</v>
      </c>
      <c r="W3" s="32">
        <f t="shared" si="0"/>
        <v>2043</v>
      </c>
      <c r="X3" s="32">
        <f t="shared" si="0"/>
        <v>2044</v>
      </c>
      <c r="Y3" s="32">
        <f t="shared" si="0"/>
        <v>2045</v>
      </c>
      <c r="Z3" s="32">
        <f t="shared" si="0"/>
        <v>2046</v>
      </c>
      <c r="AA3" s="32">
        <f t="shared" si="0"/>
        <v>2047</v>
      </c>
      <c r="AB3" s="32">
        <f t="shared" si="0"/>
        <v>2048</v>
      </c>
      <c r="AC3" s="32">
        <f t="shared" si="0"/>
        <v>2049</v>
      </c>
      <c r="AD3" s="32">
        <f t="shared" si="0"/>
        <v>2050</v>
      </c>
      <c r="AE3" s="32">
        <f t="shared" si="0"/>
        <v>2051</v>
      </c>
      <c r="AF3" s="32">
        <f t="shared" si="0"/>
        <v>2052</v>
      </c>
      <c r="AG3" s="32">
        <f t="shared" si="0"/>
        <v>2053</v>
      </c>
      <c r="AH3" s="32">
        <f t="shared" si="0"/>
        <v>2054</v>
      </c>
      <c r="AI3" s="32">
        <f t="shared" si="0"/>
        <v>2055</v>
      </c>
      <c r="AJ3" s="32">
        <f t="shared" si="0"/>
        <v>2056</v>
      </c>
      <c r="AK3" s="32">
        <f t="shared" si="0"/>
        <v>2057</v>
      </c>
      <c r="AL3" s="32">
        <f t="shared" si="0"/>
        <v>2058</v>
      </c>
      <c r="AM3" s="32">
        <f t="shared" si="0"/>
        <v>2059</v>
      </c>
      <c r="AN3" s="32">
        <f t="shared" si="0"/>
        <v>2060</v>
      </c>
      <c r="AO3" s="32">
        <f t="shared" si="0"/>
        <v>2061</v>
      </c>
      <c r="AP3" s="32">
        <f t="shared" si="0"/>
        <v>2062</v>
      </c>
      <c r="AQ3" s="32">
        <f t="shared" si="0"/>
        <v>2063</v>
      </c>
      <c r="AR3" s="32">
        <f t="shared" si="0"/>
        <v>2064</v>
      </c>
      <c r="AS3" s="32">
        <f t="shared" si="0"/>
        <v>2065</v>
      </c>
      <c r="AT3" s="32">
        <f t="shared" si="0"/>
        <v>2066</v>
      </c>
      <c r="AU3" s="32">
        <f t="shared" si="0"/>
        <v>2067</v>
      </c>
      <c r="AV3" s="32">
        <f t="shared" si="0"/>
        <v>2068</v>
      </c>
      <c r="AW3" s="32">
        <f t="shared" si="0"/>
        <v>2069</v>
      </c>
      <c r="AX3" s="32">
        <f t="shared" si="0"/>
        <v>2070</v>
      </c>
      <c r="AY3" s="32">
        <f t="shared" si="0"/>
        <v>2071</v>
      </c>
      <c r="AZ3" s="32">
        <f t="shared" si="0"/>
        <v>2072</v>
      </c>
      <c r="BA3" s="32">
        <f t="shared" si="0"/>
        <v>2073</v>
      </c>
      <c r="BB3" s="32">
        <f t="shared" si="0"/>
        <v>2074</v>
      </c>
      <c r="BC3" s="32">
        <f t="shared" si="0"/>
        <v>2075</v>
      </c>
      <c r="BD3" s="32">
        <f t="shared" si="0"/>
        <v>2076</v>
      </c>
    </row>
    <row r="4" spans="2:56" ht="18.75" customHeight="1">
      <c r="B4" s="119" t="s">
        <v>1</v>
      </c>
      <c r="C4" s="112" t="s">
        <v>27</v>
      </c>
      <c r="D4" s="113"/>
      <c r="E4" s="4"/>
      <c r="F4" s="34">
        <v>50</v>
      </c>
      <c r="G4" s="35">
        <f>IF($F4&lt;&gt;"",F4+1,"")</f>
        <v>51</v>
      </c>
      <c r="H4" s="4">
        <f t="shared" ref="H4:BD9" si="1">IF($F4&lt;&gt;"",G4+1,"")</f>
        <v>52</v>
      </c>
      <c r="I4" s="4">
        <f t="shared" si="1"/>
        <v>53</v>
      </c>
      <c r="J4" s="4">
        <f t="shared" si="1"/>
        <v>54</v>
      </c>
      <c r="K4" s="4">
        <f t="shared" si="1"/>
        <v>55</v>
      </c>
      <c r="L4" s="4">
        <f t="shared" si="1"/>
        <v>56</v>
      </c>
      <c r="M4" s="4">
        <f t="shared" si="1"/>
        <v>57</v>
      </c>
      <c r="N4" s="4">
        <f t="shared" si="1"/>
        <v>58</v>
      </c>
      <c r="O4" s="4">
        <f t="shared" si="1"/>
        <v>59</v>
      </c>
      <c r="P4" s="4">
        <f t="shared" si="1"/>
        <v>60</v>
      </c>
      <c r="Q4" s="4">
        <f t="shared" si="1"/>
        <v>61</v>
      </c>
      <c r="R4" s="4">
        <f t="shared" si="1"/>
        <v>62</v>
      </c>
      <c r="S4" s="4">
        <f t="shared" si="1"/>
        <v>63</v>
      </c>
      <c r="T4" s="4">
        <f t="shared" si="1"/>
        <v>64</v>
      </c>
      <c r="U4" s="4">
        <f t="shared" si="1"/>
        <v>65</v>
      </c>
      <c r="V4" s="4">
        <f t="shared" si="1"/>
        <v>66</v>
      </c>
      <c r="W4" s="4">
        <f t="shared" si="1"/>
        <v>67</v>
      </c>
      <c r="X4" s="4">
        <f t="shared" si="1"/>
        <v>68</v>
      </c>
      <c r="Y4" s="4">
        <f t="shared" si="1"/>
        <v>69</v>
      </c>
      <c r="Z4" s="4">
        <f t="shared" si="1"/>
        <v>70</v>
      </c>
      <c r="AA4" s="4">
        <f t="shared" si="1"/>
        <v>71</v>
      </c>
      <c r="AB4" s="4">
        <f t="shared" si="1"/>
        <v>72</v>
      </c>
      <c r="AC4" s="4">
        <f t="shared" si="1"/>
        <v>73</v>
      </c>
      <c r="AD4" s="4">
        <f t="shared" si="1"/>
        <v>74</v>
      </c>
      <c r="AE4" s="4">
        <f t="shared" si="1"/>
        <v>75</v>
      </c>
      <c r="AF4" s="4">
        <f t="shared" si="1"/>
        <v>76</v>
      </c>
      <c r="AG4" s="4">
        <f t="shared" si="1"/>
        <v>77</v>
      </c>
      <c r="AH4" s="4">
        <f t="shared" si="1"/>
        <v>78</v>
      </c>
      <c r="AI4" s="4">
        <f t="shared" si="1"/>
        <v>79</v>
      </c>
      <c r="AJ4" s="4">
        <f t="shared" si="1"/>
        <v>80</v>
      </c>
      <c r="AK4" s="4">
        <f t="shared" si="1"/>
        <v>81</v>
      </c>
      <c r="AL4" s="4">
        <f t="shared" si="1"/>
        <v>82</v>
      </c>
      <c r="AM4" s="4">
        <f t="shared" si="1"/>
        <v>83</v>
      </c>
      <c r="AN4" s="4">
        <f t="shared" si="1"/>
        <v>84</v>
      </c>
      <c r="AO4" s="4">
        <f t="shared" si="1"/>
        <v>85</v>
      </c>
      <c r="AP4" s="4">
        <f t="shared" si="1"/>
        <v>86</v>
      </c>
      <c r="AQ4" s="4">
        <f t="shared" si="1"/>
        <v>87</v>
      </c>
      <c r="AR4" s="4">
        <f t="shared" si="1"/>
        <v>88</v>
      </c>
      <c r="AS4" s="4">
        <f t="shared" si="1"/>
        <v>89</v>
      </c>
      <c r="AT4" s="4">
        <f t="shared" si="1"/>
        <v>90</v>
      </c>
      <c r="AU4" s="4">
        <f t="shared" si="1"/>
        <v>91</v>
      </c>
      <c r="AV4" s="4">
        <f t="shared" si="1"/>
        <v>92</v>
      </c>
      <c r="AW4" s="4">
        <f t="shared" si="1"/>
        <v>93</v>
      </c>
      <c r="AX4" s="4">
        <f t="shared" si="1"/>
        <v>94</v>
      </c>
      <c r="AY4" s="4">
        <f t="shared" si="1"/>
        <v>95</v>
      </c>
      <c r="AZ4" s="4">
        <f t="shared" si="1"/>
        <v>96</v>
      </c>
      <c r="BA4" s="4">
        <f t="shared" si="1"/>
        <v>97</v>
      </c>
      <c r="BB4" s="4">
        <f t="shared" si="1"/>
        <v>98</v>
      </c>
      <c r="BC4" s="4">
        <f t="shared" si="1"/>
        <v>99</v>
      </c>
      <c r="BD4" s="4">
        <f t="shared" si="1"/>
        <v>100</v>
      </c>
    </row>
    <row r="5" spans="2:56">
      <c r="B5" s="119"/>
      <c r="C5" s="112" t="s">
        <v>26</v>
      </c>
      <c r="D5" s="113"/>
      <c r="E5" s="4"/>
      <c r="F5" s="34">
        <v>45</v>
      </c>
      <c r="G5" s="35">
        <f t="shared" ref="G5:V9" si="2">IF($F5&lt;&gt;"",F5+1,"")</f>
        <v>46</v>
      </c>
      <c r="H5" s="4">
        <f t="shared" si="2"/>
        <v>47</v>
      </c>
      <c r="I5" s="4">
        <f t="shared" si="2"/>
        <v>48</v>
      </c>
      <c r="J5" s="4">
        <f t="shared" si="2"/>
        <v>49</v>
      </c>
      <c r="K5" s="4">
        <f t="shared" si="2"/>
        <v>50</v>
      </c>
      <c r="L5" s="4">
        <f t="shared" si="2"/>
        <v>51</v>
      </c>
      <c r="M5" s="4">
        <f t="shared" si="2"/>
        <v>52</v>
      </c>
      <c r="N5" s="4">
        <f t="shared" si="2"/>
        <v>53</v>
      </c>
      <c r="O5" s="4">
        <f t="shared" si="2"/>
        <v>54</v>
      </c>
      <c r="P5" s="4">
        <f t="shared" si="2"/>
        <v>55</v>
      </c>
      <c r="Q5" s="4">
        <f t="shared" si="2"/>
        <v>56</v>
      </c>
      <c r="R5" s="4">
        <f t="shared" si="2"/>
        <v>57</v>
      </c>
      <c r="S5" s="4">
        <f t="shared" si="2"/>
        <v>58</v>
      </c>
      <c r="T5" s="4">
        <f t="shared" si="2"/>
        <v>59</v>
      </c>
      <c r="U5" s="4">
        <f t="shared" si="2"/>
        <v>60</v>
      </c>
      <c r="V5" s="4">
        <f t="shared" si="2"/>
        <v>61</v>
      </c>
      <c r="W5" s="4">
        <f t="shared" si="1"/>
        <v>62</v>
      </c>
      <c r="X5" s="4">
        <f t="shared" si="1"/>
        <v>63</v>
      </c>
      <c r="Y5" s="4">
        <f t="shared" si="1"/>
        <v>64</v>
      </c>
      <c r="Z5" s="4">
        <f t="shared" si="1"/>
        <v>65</v>
      </c>
      <c r="AA5" s="4">
        <f t="shared" si="1"/>
        <v>66</v>
      </c>
      <c r="AB5" s="4">
        <f t="shared" si="1"/>
        <v>67</v>
      </c>
      <c r="AC5" s="4">
        <f t="shared" si="1"/>
        <v>68</v>
      </c>
      <c r="AD5" s="4">
        <f t="shared" si="1"/>
        <v>69</v>
      </c>
      <c r="AE5" s="4">
        <f t="shared" si="1"/>
        <v>70</v>
      </c>
      <c r="AF5" s="4">
        <f t="shared" si="1"/>
        <v>71</v>
      </c>
      <c r="AG5" s="4">
        <f t="shared" si="1"/>
        <v>72</v>
      </c>
      <c r="AH5" s="4">
        <f t="shared" si="1"/>
        <v>73</v>
      </c>
      <c r="AI5" s="4">
        <f t="shared" si="1"/>
        <v>74</v>
      </c>
      <c r="AJ5" s="4">
        <f t="shared" si="1"/>
        <v>75</v>
      </c>
      <c r="AK5" s="4">
        <f t="shared" si="1"/>
        <v>76</v>
      </c>
      <c r="AL5" s="4">
        <f t="shared" si="1"/>
        <v>77</v>
      </c>
      <c r="AM5" s="4">
        <f t="shared" si="1"/>
        <v>78</v>
      </c>
      <c r="AN5" s="4">
        <f t="shared" si="1"/>
        <v>79</v>
      </c>
      <c r="AO5" s="4">
        <f t="shared" si="1"/>
        <v>80</v>
      </c>
      <c r="AP5" s="4">
        <f t="shared" si="1"/>
        <v>81</v>
      </c>
      <c r="AQ5" s="4">
        <f t="shared" si="1"/>
        <v>82</v>
      </c>
      <c r="AR5" s="4">
        <f t="shared" si="1"/>
        <v>83</v>
      </c>
      <c r="AS5" s="4">
        <f t="shared" si="1"/>
        <v>84</v>
      </c>
      <c r="AT5" s="4">
        <f t="shared" si="1"/>
        <v>85</v>
      </c>
      <c r="AU5" s="4">
        <f t="shared" si="1"/>
        <v>86</v>
      </c>
      <c r="AV5" s="4">
        <f t="shared" si="1"/>
        <v>87</v>
      </c>
      <c r="AW5" s="4">
        <f t="shared" si="1"/>
        <v>88</v>
      </c>
      <c r="AX5" s="4">
        <f t="shared" si="1"/>
        <v>89</v>
      </c>
      <c r="AY5" s="4">
        <f t="shared" si="1"/>
        <v>90</v>
      </c>
      <c r="AZ5" s="4">
        <f t="shared" si="1"/>
        <v>91</v>
      </c>
      <c r="BA5" s="4">
        <f t="shared" si="1"/>
        <v>92</v>
      </c>
      <c r="BB5" s="4">
        <f t="shared" si="1"/>
        <v>93</v>
      </c>
      <c r="BC5" s="4">
        <f t="shared" si="1"/>
        <v>94</v>
      </c>
      <c r="BD5" s="4">
        <f t="shared" si="1"/>
        <v>95</v>
      </c>
    </row>
    <row r="6" spans="2:56">
      <c r="B6" s="119"/>
      <c r="C6" s="112" t="s">
        <v>28</v>
      </c>
      <c r="D6" s="113"/>
      <c r="E6" s="4"/>
      <c r="F6" s="34">
        <v>15</v>
      </c>
      <c r="G6" s="35">
        <f t="shared" si="2"/>
        <v>16</v>
      </c>
      <c r="H6" s="4">
        <f t="shared" si="1"/>
        <v>17</v>
      </c>
      <c r="I6" s="4">
        <f t="shared" si="1"/>
        <v>18</v>
      </c>
      <c r="J6" s="4">
        <f t="shared" si="1"/>
        <v>19</v>
      </c>
      <c r="K6" s="4">
        <f t="shared" si="1"/>
        <v>20</v>
      </c>
      <c r="L6" s="4">
        <f t="shared" si="1"/>
        <v>21</v>
      </c>
      <c r="M6" s="4">
        <f t="shared" si="1"/>
        <v>22</v>
      </c>
      <c r="N6" s="4">
        <f t="shared" si="1"/>
        <v>23</v>
      </c>
      <c r="O6" s="4">
        <f t="shared" si="1"/>
        <v>24</v>
      </c>
      <c r="P6" s="4">
        <f t="shared" si="1"/>
        <v>25</v>
      </c>
      <c r="Q6" s="4">
        <f t="shared" si="1"/>
        <v>26</v>
      </c>
      <c r="R6" s="4">
        <f t="shared" si="1"/>
        <v>27</v>
      </c>
      <c r="S6" s="4">
        <f t="shared" si="1"/>
        <v>28</v>
      </c>
      <c r="T6" s="4">
        <f t="shared" si="1"/>
        <v>29</v>
      </c>
      <c r="U6" s="4">
        <f t="shared" si="1"/>
        <v>30</v>
      </c>
      <c r="V6" s="4">
        <f t="shared" si="1"/>
        <v>31</v>
      </c>
      <c r="W6" s="4">
        <f t="shared" si="1"/>
        <v>32</v>
      </c>
      <c r="X6" s="4">
        <f t="shared" si="1"/>
        <v>33</v>
      </c>
      <c r="Y6" s="4">
        <f t="shared" si="1"/>
        <v>34</v>
      </c>
      <c r="Z6" s="4">
        <f t="shared" ref="Z6" si="3">IF($F6&lt;&gt;"",Y6+1,"")</f>
        <v>35</v>
      </c>
      <c r="AA6" s="4">
        <f t="shared" si="1"/>
        <v>36</v>
      </c>
      <c r="AB6" s="4">
        <f t="shared" si="1"/>
        <v>37</v>
      </c>
      <c r="AC6" s="4">
        <f t="shared" si="1"/>
        <v>38</v>
      </c>
      <c r="AD6" s="4">
        <f t="shared" si="1"/>
        <v>39</v>
      </c>
      <c r="AE6" s="4">
        <f t="shared" si="1"/>
        <v>40</v>
      </c>
      <c r="AF6" s="4">
        <f t="shared" si="1"/>
        <v>41</v>
      </c>
      <c r="AG6" s="4">
        <f t="shared" si="1"/>
        <v>42</v>
      </c>
      <c r="AH6" s="4">
        <f t="shared" si="1"/>
        <v>43</v>
      </c>
      <c r="AI6" s="4">
        <f t="shared" si="1"/>
        <v>44</v>
      </c>
      <c r="AJ6" s="4">
        <f t="shared" si="1"/>
        <v>45</v>
      </c>
      <c r="AK6" s="4">
        <f t="shared" si="1"/>
        <v>46</v>
      </c>
      <c r="AL6" s="4">
        <f t="shared" si="1"/>
        <v>47</v>
      </c>
      <c r="AM6" s="4">
        <f t="shared" si="1"/>
        <v>48</v>
      </c>
      <c r="AN6" s="4">
        <f t="shared" si="1"/>
        <v>49</v>
      </c>
      <c r="AO6" s="4">
        <f t="shared" si="1"/>
        <v>50</v>
      </c>
      <c r="AP6" s="4">
        <f t="shared" si="1"/>
        <v>51</v>
      </c>
      <c r="AQ6" s="4">
        <f t="shared" si="1"/>
        <v>52</v>
      </c>
      <c r="AR6" s="4">
        <f t="shared" si="1"/>
        <v>53</v>
      </c>
      <c r="AS6" s="4">
        <f t="shared" si="1"/>
        <v>54</v>
      </c>
      <c r="AT6" s="4">
        <f t="shared" si="1"/>
        <v>55</v>
      </c>
      <c r="AU6" s="4">
        <f t="shared" si="1"/>
        <v>56</v>
      </c>
      <c r="AV6" s="4">
        <f t="shared" si="1"/>
        <v>57</v>
      </c>
      <c r="AW6" s="4">
        <f t="shared" si="1"/>
        <v>58</v>
      </c>
      <c r="AX6" s="4">
        <f t="shared" si="1"/>
        <v>59</v>
      </c>
      <c r="AY6" s="4">
        <f t="shared" si="1"/>
        <v>60</v>
      </c>
      <c r="AZ6" s="4">
        <f t="shared" si="1"/>
        <v>61</v>
      </c>
      <c r="BA6" s="4">
        <f t="shared" si="1"/>
        <v>62</v>
      </c>
      <c r="BB6" s="4">
        <f t="shared" si="1"/>
        <v>63</v>
      </c>
      <c r="BC6" s="4">
        <f t="shared" si="1"/>
        <v>64</v>
      </c>
      <c r="BD6" s="4">
        <f t="shared" si="1"/>
        <v>65</v>
      </c>
    </row>
    <row r="7" spans="2:56">
      <c r="B7" s="119"/>
      <c r="C7" s="112" t="s">
        <v>29</v>
      </c>
      <c r="D7" s="113"/>
      <c r="E7" s="4"/>
      <c r="F7" s="34">
        <v>13</v>
      </c>
      <c r="G7" s="35">
        <f t="shared" si="2"/>
        <v>14</v>
      </c>
      <c r="H7" s="4">
        <f t="shared" si="1"/>
        <v>15</v>
      </c>
      <c r="I7" s="4">
        <f t="shared" si="1"/>
        <v>16</v>
      </c>
      <c r="J7" s="4">
        <f t="shared" si="1"/>
        <v>17</v>
      </c>
      <c r="K7" s="4">
        <f t="shared" si="1"/>
        <v>18</v>
      </c>
      <c r="L7" s="4">
        <f t="shared" si="1"/>
        <v>19</v>
      </c>
      <c r="M7" s="4">
        <f t="shared" si="1"/>
        <v>20</v>
      </c>
      <c r="N7" s="4">
        <f t="shared" si="1"/>
        <v>21</v>
      </c>
      <c r="O7" s="4">
        <f t="shared" si="1"/>
        <v>22</v>
      </c>
      <c r="P7" s="4">
        <f t="shared" si="1"/>
        <v>23</v>
      </c>
      <c r="Q7" s="4">
        <f t="shared" si="1"/>
        <v>24</v>
      </c>
      <c r="R7" s="4">
        <f t="shared" si="1"/>
        <v>25</v>
      </c>
      <c r="S7" s="4">
        <f t="shared" si="1"/>
        <v>26</v>
      </c>
      <c r="T7" s="4">
        <f t="shared" si="1"/>
        <v>27</v>
      </c>
      <c r="U7" s="4">
        <f t="shared" si="1"/>
        <v>28</v>
      </c>
      <c r="V7" s="4">
        <f t="shared" si="1"/>
        <v>29</v>
      </c>
      <c r="W7" s="4">
        <f t="shared" si="1"/>
        <v>30</v>
      </c>
      <c r="X7" s="4">
        <f t="shared" si="1"/>
        <v>31</v>
      </c>
      <c r="Y7" s="4">
        <f t="shared" si="1"/>
        <v>32</v>
      </c>
      <c r="Z7" s="4">
        <f t="shared" si="1"/>
        <v>33</v>
      </c>
      <c r="AA7" s="4">
        <f t="shared" si="1"/>
        <v>34</v>
      </c>
      <c r="AB7" s="4">
        <f t="shared" si="1"/>
        <v>35</v>
      </c>
      <c r="AC7" s="4">
        <f t="shared" si="1"/>
        <v>36</v>
      </c>
      <c r="AD7" s="4">
        <f t="shared" si="1"/>
        <v>37</v>
      </c>
      <c r="AE7" s="4">
        <f t="shared" si="1"/>
        <v>38</v>
      </c>
      <c r="AF7" s="4">
        <f t="shared" si="1"/>
        <v>39</v>
      </c>
      <c r="AG7" s="4">
        <f t="shared" si="1"/>
        <v>40</v>
      </c>
      <c r="AH7" s="4">
        <f t="shared" si="1"/>
        <v>41</v>
      </c>
      <c r="AI7" s="4">
        <f t="shared" si="1"/>
        <v>42</v>
      </c>
      <c r="AJ7" s="4">
        <f t="shared" si="1"/>
        <v>43</v>
      </c>
      <c r="AK7" s="4">
        <f t="shared" si="1"/>
        <v>44</v>
      </c>
      <c r="AL7" s="4">
        <f t="shared" si="1"/>
        <v>45</v>
      </c>
      <c r="AM7" s="4">
        <f t="shared" si="1"/>
        <v>46</v>
      </c>
      <c r="AN7" s="4">
        <f t="shared" si="1"/>
        <v>47</v>
      </c>
      <c r="AO7" s="4">
        <f t="shared" si="1"/>
        <v>48</v>
      </c>
      <c r="AP7" s="4">
        <f t="shared" si="1"/>
        <v>49</v>
      </c>
      <c r="AQ7" s="4">
        <f t="shared" si="1"/>
        <v>50</v>
      </c>
      <c r="AR7" s="4">
        <f t="shared" si="1"/>
        <v>51</v>
      </c>
      <c r="AS7" s="4">
        <f t="shared" si="1"/>
        <v>52</v>
      </c>
      <c r="AT7" s="4">
        <f t="shared" si="1"/>
        <v>53</v>
      </c>
      <c r="AU7" s="4">
        <f t="shared" si="1"/>
        <v>54</v>
      </c>
      <c r="AV7" s="4">
        <f t="shared" si="1"/>
        <v>55</v>
      </c>
      <c r="AW7" s="4">
        <f t="shared" si="1"/>
        <v>56</v>
      </c>
      <c r="AX7" s="4">
        <f t="shared" si="1"/>
        <v>57</v>
      </c>
      <c r="AY7" s="4">
        <f t="shared" si="1"/>
        <v>58</v>
      </c>
      <c r="AZ7" s="4">
        <f t="shared" si="1"/>
        <v>59</v>
      </c>
      <c r="BA7" s="4">
        <f t="shared" si="1"/>
        <v>60</v>
      </c>
      <c r="BB7" s="4">
        <f t="shared" si="1"/>
        <v>61</v>
      </c>
      <c r="BC7" s="4">
        <f t="shared" si="1"/>
        <v>62</v>
      </c>
      <c r="BD7" s="4">
        <f t="shared" si="1"/>
        <v>63</v>
      </c>
    </row>
    <row r="8" spans="2:56">
      <c r="B8" s="119"/>
      <c r="C8" s="112"/>
      <c r="D8" s="113"/>
      <c r="E8" s="4"/>
      <c r="F8" s="34"/>
      <c r="G8" s="35" t="str">
        <f t="shared" si="2"/>
        <v/>
      </c>
      <c r="H8" s="4" t="str">
        <f t="shared" si="1"/>
        <v/>
      </c>
      <c r="I8" s="4" t="str">
        <f t="shared" si="1"/>
        <v/>
      </c>
      <c r="J8" s="4" t="str">
        <f t="shared" si="1"/>
        <v/>
      </c>
      <c r="K8" s="4" t="str">
        <f t="shared" si="1"/>
        <v/>
      </c>
      <c r="L8" s="4" t="str">
        <f t="shared" si="1"/>
        <v/>
      </c>
      <c r="M8" s="4" t="str">
        <f t="shared" si="1"/>
        <v/>
      </c>
      <c r="N8" s="4" t="str">
        <f t="shared" si="1"/>
        <v/>
      </c>
      <c r="O8" s="4" t="str">
        <f t="shared" si="1"/>
        <v/>
      </c>
      <c r="P8" s="4" t="str">
        <f t="shared" si="1"/>
        <v/>
      </c>
      <c r="Q8" s="4" t="str">
        <f t="shared" si="1"/>
        <v/>
      </c>
      <c r="R8" s="4" t="str">
        <f t="shared" si="1"/>
        <v/>
      </c>
      <c r="S8" s="4" t="str">
        <f t="shared" si="1"/>
        <v/>
      </c>
      <c r="T8" s="4" t="str">
        <f t="shared" si="1"/>
        <v/>
      </c>
      <c r="U8" s="4" t="str">
        <f t="shared" si="1"/>
        <v/>
      </c>
      <c r="V8" s="4" t="str">
        <f t="shared" si="1"/>
        <v/>
      </c>
      <c r="W8" s="4" t="str">
        <f t="shared" si="1"/>
        <v/>
      </c>
      <c r="X8" s="4" t="str">
        <f t="shared" si="1"/>
        <v/>
      </c>
      <c r="Y8" s="4" t="str">
        <f t="shared" si="1"/>
        <v/>
      </c>
      <c r="Z8" s="4" t="str">
        <f t="shared" si="1"/>
        <v/>
      </c>
      <c r="AA8" s="4" t="str">
        <f t="shared" si="1"/>
        <v/>
      </c>
      <c r="AB8" s="4" t="str">
        <f t="shared" si="1"/>
        <v/>
      </c>
      <c r="AC8" s="4" t="str">
        <f t="shared" si="1"/>
        <v/>
      </c>
      <c r="AD8" s="4" t="str">
        <f t="shared" si="1"/>
        <v/>
      </c>
      <c r="AE8" s="4" t="str">
        <f t="shared" si="1"/>
        <v/>
      </c>
      <c r="AF8" s="4" t="str">
        <f t="shared" si="1"/>
        <v/>
      </c>
      <c r="AG8" s="4" t="str">
        <f t="shared" si="1"/>
        <v/>
      </c>
      <c r="AH8" s="4" t="str">
        <f t="shared" si="1"/>
        <v/>
      </c>
      <c r="AI8" s="4" t="str">
        <f t="shared" si="1"/>
        <v/>
      </c>
      <c r="AJ8" s="4" t="str">
        <f t="shared" si="1"/>
        <v/>
      </c>
      <c r="AK8" s="4" t="str">
        <f t="shared" si="1"/>
        <v/>
      </c>
      <c r="AL8" s="4" t="str">
        <f t="shared" si="1"/>
        <v/>
      </c>
      <c r="AM8" s="4" t="str">
        <f t="shared" si="1"/>
        <v/>
      </c>
      <c r="AN8" s="4" t="str">
        <f t="shared" si="1"/>
        <v/>
      </c>
      <c r="AO8" s="4" t="str">
        <f t="shared" si="1"/>
        <v/>
      </c>
      <c r="AP8" s="4" t="str">
        <f t="shared" si="1"/>
        <v/>
      </c>
      <c r="AQ8" s="4" t="str">
        <f t="shared" si="1"/>
        <v/>
      </c>
      <c r="AR8" s="4" t="str">
        <f t="shared" si="1"/>
        <v/>
      </c>
      <c r="AS8" s="4" t="str">
        <f t="shared" si="1"/>
        <v/>
      </c>
      <c r="AT8" s="4" t="str">
        <f t="shared" si="1"/>
        <v/>
      </c>
      <c r="AU8" s="4" t="str">
        <f t="shared" si="1"/>
        <v/>
      </c>
      <c r="AV8" s="4" t="str">
        <f t="shared" si="1"/>
        <v/>
      </c>
      <c r="AW8" s="4" t="str">
        <f t="shared" si="1"/>
        <v/>
      </c>
      <c r="AX8" s="4" t="str">
        <f t="shared" si="1"/>
        <v/>
      </c>
      <c r="AY8" s="4" t="str">
        <f t="shared" si="1"/>
        <v/>
      </c>
      <c r="AZ8" s="4" t="str">
        <f t="shared" si="1"/>
        <v/>
      </c>
      <c r="BA8" s="4" t="str">
        <f t="shared" si="1"/>
        <v/>
      </c>
      <c r="BB8" s="4" t="str">
        <f t="shared" si="1"/>
        <v/>
      </c>
      <c r="BC8" s="4" t="str">
        <f t="shared" si="1"/>
        <v/>
      </c>
      <c r="BD8" s="4" t="str">
        <f t="shared" si="1"/>
        <v/>
      </c>
    </row>
    <row r="9" spans="2:56" ht="19.5" thickBot="1">
      <c r="B9" s="119"/>
      <c r="C9" s="112"/>
      <c r="D9" s="113"/>
      <c r="E9" s="4"/>
      <c r="F9" s="36"/>
      <c r="G9" s="35" t="str">
        <f t="shared" si="2"/>
        <v/>
      </c>
      <c r="H9" s="4" t="str">
        <f t="shared" si="1"/>
        <v/>
      </c>
      <c r="I9" s="4" t="str">
        <f t="shared" si="1"/>
        <v/>
      </c>
      <c r="J9" s="4" t="str">
        <f t="shared" si="1"/>
        <v/>
      </c>
      <c r="K9" s="4" t="str">
        <f t="shared" si="1"/>
        <v/>
      </c>
      <c r="L9" s="4" t="str">
        <f t="shared" si="1"/>
        <v/>
      </c>
      <c r="M9" s="4" t="str">
        <f t="shared" si="1"/>
        <v/>
      </c>
      <c r="N9" s="4" t="str">
        <f t="shared" si="1"/>
        <v/>
      </c>
      <c r="O9" s="4" t="str">
        <f t="shared" si="1"/>
        <v/>
      </c>
      <c r="P9" s="4" t="str">
        <f t="shared" si="1"/>
        <v/>
      </c>
      <c r="Q9" s="4" t="str">
        <f t="shared" si="1"/>
        <v/>
      </c>
      <c r="R9" s="4" t="str">
        <f t="shared" si="1"/>
        <v/>
      </c>
      <c r="S9" s="4" t="str">
        <f t="shared" si="1"/>
        <v/>
      </c>
      <c r="T9" s="4" t="str">
        <f t="shared" si="1"/>
        <v/>
      </c>
      <c r="U9" s="4" t="str">
        <f t="shared" si="1"/>
        <v/>
      </c>
      <c r="V9" s="4" t="str">
        <f t="shared" si="1"/>
        <v/>
      </c>
      <c r="W9" s="4" t="str">
        <f t="shared" si="1"/>
        <v/>
      </c>
      <c r="X9" s="4" t="str">
        <f t="shared" si="1"/>
        <v/>
      </c>
      <c r="Y9" s="4" t="str">
        <f t="shared" si="1"/>
        <v/>
      </c>
      <c r="Z9" s="4" t="str">
        <f t="shared" si="1"/>
        <v/>
      </c>
      <c r="AA9" s="4" t="str">
        <f t="shared" si="1"/>
        <v/>
      </c>
      <c r="AB9" s="4" t="str">
        <f t="shared" si="1"/>
        <v/>
      </c>
      <c r="AC9" s="4" t="str">
        <f t="shared" si="1"/>
        <v/>
      </c>
      <c r="AD9" s="4" t="str">
        <f t="shared" si="1"/>
        <v/>
      </c>
      <c r="AE9" s="4" t="str">
        <f t="shared" si="1"/>
        <v/>
      </c>
      <c r="AF9" s="4" t="str">
        <f t="shared" si="1"/>
        <v/>
      </c>
      <c r="AG9" s="4" t="str">
        <f t="shared" ref="AG9:BD9" si="4">IF($F9&lt;&gt;"",AF9+1,"")</f>
        <v/>
      </c>
      <c r="AH9" s="4" t="str">
        <f t="shared" si="4"/>
        <v/>
      </c>
      <c r="AI9" s="4" t="str">
        <f t="shared" si="4"/>
        <v/>
      </c>
      <c r="AJ9" s="4" t="str">
        <f t="shared" si="4"/>
        <v/>
      </c>
      <c r="AK9" s="4" t="str">
        <f t="shared" si="4"/>
        <v/>
      </c>
      <c r="AL9" s="4" t="str">
        <f t="shared" si="4"/>
        <v/>
      </c>
      <c r="AM9" s="4" t="str">
        <f t="shared" si="4"/>
        <v/>
      </c>
      <c r="AN9" s="4" t="str">
        <f t="shared" si="4"/>
        <v/>
      </c>
      <c r="AO9" s="4" t="str">
        <f t="shared" si="4"/>
        <v/>
      </c>
      <c r="AP9" s="4" t="str">
        <f t="shared" si="4"/>
        <v/>
      </c>
      <c r="AQ9" s="4" t="str">
        <f t="shared" si="4"/>
        <v/>
      </c>
      <c r="AR9" s="4" t="str">
        <f t="shared" si="4"/>
        <v/>
      </c>
      <c r="AS9" s="4" t="str">
        <f t="shared" si="4"/>
        <v/>
      </c>
      <c r="AT9" s="4" t="str">
        <f t="shared" si="4"/>
        <v/>
      </c>
      <c r="AU9" s="4" t="str">
        <f t="shared" si="4"/>
        <v/>
      </c>
      <c r="AV9" s="4" t="str">
        <f t="shared" si="4"/>
        <v/>
      </c>
      <c r="AW9" s="4" t="str">
        <f t="shared" si="4"/>
        <v/>
      </c>
      <c r="AX9" s="4" t="str">
        <f t="shared" si="4"/>
        <v/>
      </c>
      <c r="AY9" s="4" t="str">
        <f t="shared" si="4"/>
        <v/>
      </c>
      <c r="AZ9" s="4" t="str">
        <f t="shared" si="4"/>
        <v/>
      </c>
      <c r="BA9" s="4" t="str">
        <f t="shared" si="4"/>
        <v/>
      </c>
      <c r="BB9" s="4" t="str">
        <f t="shared" si="4"/>
        <v/>
      </c>
      <c r="BC9" s="4" t="str">
        <f t="shared" si="4"/>
        <v/>
      </c>
      <c r="BD9" s="4" t="str">
        <f t="shared" si="4"/>
        <v/>
      </c>
    </row>
    <row r="10" spans="2:56" ht="6" customHeight="1">
      <c r="B10" s="1"/>
      <c r="C10" s="2"/>
      <c r="D10" s="2"/>
    </row>
    <row r="11" spans="2:56" s="43" customFormat="1" ht="141.75" customHeight="1">
      <c r="B11" s="117" t="s">
        <v>2</v>
      </c>
      <c r="C11" s="86" t="s">
        <v>167</v>
      </c>
      <c r="D11" s="41"/>
      <c r="E11" s="42"/>
      <c r="F11" s="42"/>
      <c r="G11" s="42" t="s">
        <v>31</v>
      </c>
      <c r="H11" s="42" t="s">
        <v>22</v>
      </c>
      <c r="I11" s="42" t="s">
        <v>159</v>
      </c>
      <c r="J11" s="40" t="s">
        <v>160</v>
      </c>
      <c r="K11" s="42"/>
      <c r="L11" s="42" t="s">
        <v>32</v>
      </c>
      <c r="M11" s="42"/>
      <c r="N11" s="42" t="s">
        <v>161</v>
      </c>
      <c r="O11" s="42"/>
      <c r="P11" s="84" t="s">
        <v>162</v>
      </c>
      <c r="Q11" s="42"/>
      <c r="R11" s="42" t="s">
        <v>23</v>
      </c>
      <c r="S11" s="42"/>
      <c r="T11" s="42"/>
      <c r="U11" s="85" t="s">
        <v>163</v>
      </c>
      <c r="V11" s="42" t="s">
        <v>25</v>
      </c>
      <c r="W11" s="85" t="s">
        <v>165</v>
      </c>
      <c r="X11" s="42"/>
      <c r="Y11" s="42"/>
      <c r="Z11" s="85" t="s">
        <v>164</v>
      </c>
      <c r="AA11" s="42"/>
      <c r="AB11" s="42"/>
      <c r="AC11" s="42"/>
      <c r="AD11" s="42"/>
      <c r="AE11" s="42"/>
      <c r="AF11" s="42"/>
      <c r="AG11" s="42"/>
      <c r="AH11" s="42"/>
      <c r="AI11" s="42"/>
      <c r="AJ11" s="42" t="s">
        <v>271</v>
      </c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</row>
    <row r="12" spans="2:56">
      <c r="B12" s="118"/>
      <c r="C12" s="6" t="s">
        <v>166</v>
      </c>
      <c r="D12" s="5"/>
      <c r="E12" s="7"/>
      <c r="F12" s="7"/>
      <c r="G12" s="7"/>
      <c r="H12" s="7">
        <v>400</v>
      </c>
      <c r="I12" s="7"/>
      <c r="J12" s="7"/>
      <c r="K12" s="7"/>
      <c r="L12" s="7"/>
      <c r="M12" s="7"/>
      <c r="N12" s="7"/>
      <c r="O12" s="7"/>
      <c r="P12" s="7"/>
      <c r="Q12" s="7"/>
      <c r="R12" s="7">
        <v>400</v>
      </c>
      <c r="S12" s="7"/>
      <c r="T12" s="7"/>
      <c r="U12" s="7"/>
      <c r="V12" s="7">
        <v>200</v>
      </c>
      <c r="W12" s="7">
        <v>20</v>
      </c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</row>
    <row r="13" spans="2:56" ht="5.25" customHeight="1">
      <c r="B13" s="2"/>
      <c r="C13" s="2"/>
      <c r="D13" s="2"/>
    </row>
    <row r="14" spans="2:56">
      <c r="B14" s="122" t="s">
        <v>7</v>
      </c>
      <c r="C14" s="109" t="s">
        <v>3</v>
      </c>
      <c r="D14" s="8" t="s">
        <v>33</v>
      </c>
      <c r="E14" s="11"/>
      <c r="F14" s="19">
        <v>640</v>
      </c>
      <c r="G14" s="19">
        <v>640</v>
      </c>
      <c r="H14" s="19">
        <v>640</v>
      </c>
      <c r="I14" s="19">
        <v>640</v>
      </c>
      <c r="J14" s="19">
        <v>640</v>
      </c>
      <c r="K14" s="19">
        <v>640</v>
      </c>
      <c r="L14" s="19">
        <v>640</v>
      </c>
      <c r="M14" s="19">
        <v>640</v>
      </c>
      <c r="N14" s="19">
        <v>640</v>
      </c>
      <c r="O14" s="19">
        <v>640</v>
      </c>
      <c r="P14" s="19">
        <v>450</v>
      </c>
      <c r="Q14" s="19">
        <v>450</v>
      </c>
      <c r="R14" s="19">
        <v>450</v>
      </c>
      <c r="S14" s="19">
        <v>450</v>
      </c>
      <c r="T14" s="19">
        <v>450</v>
      </c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</row>
    <row r="15" spans="2:56">
      <c r="B15" s="122"/>
      <c r="C15" s="109"/>
      <c r="D15" s="9" t="s">
        <v>34</v>
      </c>
      <c r="E15" s="12"/>
      <c r="F15" s="20">
        <v>120</v>
      </c>
      <c r="G15" s="20">
        <v>120</v>
      </c>
      <c r="H15" s="20">
        <v>120</v>
      </c>
      <c r="I15" s="20">
        <v>120</v>
      </c>
      <c r="J15" s="20">
        <v>120</v>
      </c>
      <c r="K15" s="20">
        <v>120</v>
      </c>
      <c r="L15" s="20">
        <v>120</v>
      </c>
      <c r="M15" s="20">
        <v>120</v>
      </c>
      <c r="N15" s="20">
        <v>120</v>
      </c>
      <c r="O15" s="20">
        <v>120</v>
      </c>
      <c r="P15" s="20">
        <v>120</v>
      </c>
      <c r="Q15" s="20">
        <v>120</v>
      </c>
      <c r="R15" s="20">
        <v>120</v>
      </c>
      <c r="S15" s="20">
        <v>120</v>
      </c>
      <c r="T15" s="20">
        <v>120</v>
      </c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</row>
    <row r="16" spans="2:56">
      <c r="B16" s="122"/>
      <c r="C16" s="108" t="s">
        <v>19</v>
      </c>
      <c r="D16" s="8" t="s">
        <v>33</v>
      </c>
      <c r="E16" s="11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>
        <v>1500</v>
      </c>
      <c r="Q16" s="19">
        <v>50</v>
      </c>
      <c r="R16" s="19">
        <v>50</v>
      </c>
      <c r="S16" s="19">
        <v>50</v>
      </c>
      <c r="T16" s="19">
        <v>50</v>
      </c>
      <c r="U16" s="19">
        <v>50</v>
      </c>
      <c r="V16" s="19">
        <v>50</v>
      </c>
      <c r="W16" s="19">
        <v>50</v>
      </c>
      <c r="X16" s="19">
        <v>50</v>
      </c>
      <c r="Y16" s="19">
        <v>50</v>
      </c>
      <c r="Z16" s="19">
        <v>50</v>
      </c>
      <c r="AA16" s="19">
        <v>50</v>
      </c>
      <c r="AB16" s="19">
        <v>50</v>
      </c>
      <c r="AC16" s="19">
        <v>50</v>
      </c>
      <c r="AD16" s="19">
        <v>50</v>
      </c>
      <c r="AE16" s="19">
        <v>50</v>
      </c>
      <c r="AF16" s="19">
        <v>50</v>
      </c>
      <c r="AG16" s="19">
        <v>50</v>
      </c>
      <c r="AH16" s="19">
        <v>50</v>
      </c>
      <c r="AI16" s="19">
        <v>50</v>
      </c>
      <c r="AJ16" s="19">
        <v>50</v>
      </c>
      <c r="AK16" s="19">
        <v>50</v>
      </c>
      <c r="AL16" s="19">
        <v>50</v>
      </c>
      <c r="AM16" s="19">
        <v>50</v>
      </c>
      <c r="AN16" s="19">
        <v>50</v>
      </c>
      <c r="AO16" s="19">
        <v>50</v>
      </c>
      <c r="AP16" s="19">
        <v>50</v>
      </c>
      <c r="AQ16" s="19">
        <v>50</v>
      </c>
      <c r="AR16" s="19">
        <v>50</v>
      </c>
      <c r="AS16" s="19">
        <v>50</v>
      </c>
      <c r="AT16" s="19">
        <v>50</v>
      </c>
      <c r="AU16" s="19">
        <v>50</v>
      </c>
      <c r="AV16" s="19">
        <v>50</v>
      </c>
      <c r="AW16" s="19">
        <v>50</v>
      </c>
      <c r="AX16" s="19">
        <v>50</v>
      </c>
      <c r="AY16" s="19">
        <v>50</v>
      </c>
      <c r="AZ16" s="19">
        <v>50</v>
      </c>
      <c r="BA16" s="19">
        <v>50</v>
      </c>
      <c r="BB16" s="19">
        <v>50</v>
      </c>
      <c r="BC16" s="19">
        <v>50</v>
      </c>
      <c r="BD16" s="19">
        <v>50</v>
      </c>
    </row>
    <row r="17" spans="2:56">
      <c r="B17" s="122"/>
      <c r="C17" s="109"/>
      <c r="D17" s="9" t="s">
        <v>34</v>
      </c>
      <c r="E17" s="12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</row>
    <row r="18" spans="2:56">
      <c r="B18" s="122"/>
      <c r="C18" s="108" t="s">
        <v>20</v>
      </c>
      <c r="D18" s="8" t="s">
        <v>33</v>
      </c>
      <c r="E18" s="11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>
        <v>48</v>
      </c>
      <c r="R18" s="19">
        <v>48</v>
      </c>
      <c r="S18" s="19">
        <v>48</v>
      </c>
      <c r="T18" s="19">
        <v>48</v>
      </c>
      <c r="U18" s="19">
        <v>48</v>
      </c>
      <c r="V18" s="19">
        <v>48</v>
      </c>
      <c r="W18" s="19">
        <v>48</v>
      </c>
      <c r="X18" s="19">
        <v>48</v>
      </c>
      <c r="Y18" s="19">
        <v>48</v>
      </c>
      <c r="Z18" s="19">
        <v>48</v>
      </c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</row>
    <row r="19" spans="2:56">
      <c r="B19" s="122"/>
      <c r="C19" s="109"/>
      <c r="D19" s="9" t="s">
        <v>34</v>
      </c>
      <c r="E19" s="12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135"/>
      <c r="V19" s="135"/>
      <c r="W19" s="135"/>
      <c r="X19" s="135"/>
      <c r="Y19" s="135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</row>
    <row r="20" spans="2:56">
      <c r="B20" s="122"/>
      <c r="C20" s="109" t="s">
        <v>4</v>
      </c>
      <c r="D20" s="8" t="s">
        <v>33</v>
      </c>
      <c r="E20" s="11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33"/>
      <c r="U20" s="137">
        <v>270</v>
      </c>
      <c r="V20" s="137">
        <v>270</v>
      </c>
      <c r="W20" s="137">
        <v>270</v>
      </c>
      <c r="X20" s="137">
        <v>270</v>
      </c>
      <c r="Y20" s="137">
        <v>270</v>
      </c>
      <c r="Z20" s="134">
        <v>230</v>
      </c>
      <c r="AA20" s="19">
        <v>230</v>
      </c>
      <c r="AB20" s="19">
        <v>230</v>
      </c>
      <c r="AC20" s="19">
        <v>230</v>
      </c>
      <c r="AD20" s="19">
        <v>230</v>
      </c>
      <c r="AE20" s="19">
        <v>230</v>
      </c>
      <c r="AF20" s="19">
        <v>230</v>
      </c>
      <c r="AG20" s="19">
        <v>230</v>
      </c>
      <c r="AH20" s="19">
        <v>230</v>
      </c>
      <c r="AI20" s="19">
        <v>230</v>
      </c>
      <c r="AJ20" s="19">
        <v>230</v>
      </c>
      <c r="AK20" s="19">
        <v>230</v>
      </c>
      <c r="AL20" s="19">
        <v>230</v>
      </c>
      <c r="AM20" s="19">
        <v>230</v>
      </c>
      <c r="AN20" s="19">
        <v>230</v>
      </c>
      <c r="AO20" s="19">
        <v>230</v>
      </c>
      <c r="AP20" s="19">
        <v>230</v>
      </c>
      <c r="AQ20" s="19">
        <v>230</v>
      </c>
      <c r="AR20" s="19">
        <v>230</v>
      </c>
      <c r="AS20" s="19">
        <v>230</v>
      </c>
      <c r="AT20" s="19">
        <v>230</v>
      </c>
      <c r="AU20" s="19">
        <v>230</v>
      </c>
      <c r="AV20" s="19">
        <v>230</v>
      </c>
      <c r="AW20" s="19">
        <v>230</v>
      </c>
      <c r="AX20" s="19">
        <v>230</v>
      </c>
      <c r="AY20" s="19">
        <v>230</v>
      </c>
      <c r="AZ20" s="19">
        <v>230</v>
      </c>
      <c r="BA20" s="19">
        <v>230</v>
      </c>
      <c r="BB20" s="19">
        <v>230</v>
      </c>
      <c r="BC20" s="19">
        <v>230</v>
      </c>
      <c r="BD20" s="19">
        <v>230</v>
      </c>
    </row>
    <row r="21" spans="2:56">
      <c r="B21" s="122"/>
      <c r="C21" s="109"/>
      <c r="D21" s="9" t="s">
        <v>34</v>
      </c>
      <c r="E21" s="12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136"/>
      <c r="V21" s="136"/>
      <c r="W21" s="136"/>
      <c r="X21" s="136"/>
      <c r="Y21" s="136"/>
      <c r="Z21" s="20">
        <v>75</v>
      </c>
      <c r="AA21" s="20">
        <v>75</v>
      </c>
      <c r="AB21" s="20">
        <v>75</v>
      </c>
      <c r="AC21" s="20">
        <v>75</v>
      </c>
      <c r="AD21" s="20">
        <v>75</v>
      </c>
      <c r="AE21" s="20">
        <v>75</v>
      </c>
      <c r="AF21" s="20">
        <v>75</v>
      </c>
      <c r="AG21" s="20">
        <v>75</v>
      </c>
      <c r="AH21" s="20">
        <v>75</v>
      </c>
      <c r="AI21" s="20">
        <v>75</v>
      </c>
      <c r="AJ21" s="20">
        <v>75</v>
      </c>
      <c r="AK21" s="20">
        <v>75</v>
      </c>
      <c r="AL21" s="20">
        <v>75</v>
      </c>
      <c r="AM21" s="20">
        <v>75</v>
      </c>
      <c r="AN21" s="20">
        <v>75</v>
      </c>
      <c r="AO21" s="20">
        <v>75</v>
      </c>
      <c r="AP21" s="20">
        <v>75</v>
      </c>
      <c r="AQ21" s="20">
        <v>75</v>
      </c>
      <c r="AR21" s="20">
        <v>75</v>
      </c>
      <c r="AS21" s="20">
        <v>75</v>
      </c>
      <c r="AT21" s="20">
        <v>75</v>
      </c>
      <c r="AU21" s="20">
        <v>75</v>
      </c>
      <c r="AV21" s="20">
        <v>75</v>
      </c>
      <c r="AW21" s="20">
        <v>75</v>
      </c>
      <c r="AX21" s="20">
        <v>75</v>
      </c>
      <c r="AY21" s="20">
        <v>75</v>
      </c>
      <c r="AZ21" s="20">
        <v>75</v>
      </c>
      <c r="BA21" s="20">
        <v>75</v>
      </c>
      <c r="BB21" s="20">
        <v>75</v>
      </c>
      <c r="BC21" s="20">
        <v>75</v>
      </c>
      <c r="BD21" s="20">
        <v>75</v>
      </c>
    </row>
    <row r="22" spans="2:56">
      <c r="B22" s="122"/>
      <c r="C22" s="124" t="s">
        <v>21</v>
      </c>
      <c r="D22" s="8" t="s">
        <v>33</v>
      </c>
      <c r="E22" s="11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>
        <v>300</v>
      </c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</row>
    <row r="23" spans="2:56">
      <c r="B23" s="122"/>
      <c r="C23" s="125"/>
      <c r="D23" s="9" t="s">
        <v>34</v>
      </c>
      <c r="E23" s="12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</row>
    <row r="24" spans="2:56" ht="27" customHeight="1" thickBot="1">
      <c r="B24" s="122"/>
      <c r="C24" s="10" t="s">
        <v>5</v>
      </c>
      <c r="D24" s="10"/>
      <c r="E24" s="11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</row>
    <row r="25" spans="2:56" ht="19.5" thickTop="1">
      <c r="B25" s="122"/>
      <c r="C25" s="105" t="s">
        <v>6</v>
      </c>
      <c r="D25" s="106"/>
      <c r="E25" s="15"/>
      <c r="F25" s="21">
        <f>SUM(F14:F24)</f>
        <v>760</v>
      </c>
      <c r="G25" s="21">
        <f t="shared" ref="G25:BD25" si="5">SUM(G14:G24)</f>
        <v>760</v>
      </c>
      <c r="H25" s="21">
        <f t="shared" si="5"/>
        <v>760</v>
      </c>
      <c r="I25" s="21">
        <f t="shared" si="5"/>
        <v>760</v>
      </c>
      <c r="J25" s="21">
        <f t="shared" si="5"/>
        <v>760</v>
      </c>
      <c r="K25" s="21">
        <f t="shared" si="5"/>
        <v>760</v>
      </c>
      <c r="L25" s="21">
        <f t="shared" si="5"/>
        <v>760</v>
      </c>
      <c r="M25" s="21">
        <f t="shared" si="5"/>
        <v>760</v>
      </c>
      <c r="N25" s="21">
        <f t="shared" si="5"/>
        <v>760</v>
      </c>
      <c r="O25" s="21">
        <f t="shared" si="5"/>
        <v>760</v>
      </c>
      <c r="P25" s="21">
        <f t="shared" si="5"/>
        <v>2070</v>
      </c>
      <c r="Q25" s="21">
        <f t="shared" si="5"/>
        <v>668</v>
      </c>
      <c r="R25" s="21">
        <f t="shared" si="5"/>
        <v>668</v>
      </c>
      <c r="S25" s="21">
        <f t="shared" si="5"/>
        <v>668</v>
      </c>
      <c r="T25" s="21">
        <f t="shared" si="5"/>
        <v>668</v>
      </c>
      <c r="U25" s="21">
        <f t="shared" si="5"/>
        <v>368</v>
      </c>
      <c r="V25" s="21">
        <f t="shared" si="5"/>
        <v>368</v>
      </c>
      <c r="W25" s="21">
        <f t="shared" si="5"/>
        <v>368</v>
      </c>
      <c r="X25" s="21">
        <f t="shared" si="5"/>
        <v>368</v>
      </c>
      <c r="Y25" s="21">
        <f t="shared" si="5"/>
        <v>368</v>
      </c>
      <c r="Z25" s="21">
        <f t="shared" si="5"/>
        <v>703</v>
      </c>
      <c r="AA25" s="21">
        <f t="shared" si="5"/>
        <v>355</v>
      </c>
      <c r="AB25" s="21">
        <f t="shared" si="5"/>
        <v>355</v>
      </c>
      <c r="AC25" s="21">
        <f t="shared" si="5"/>
        <v>355</v>
      </c>
      <c r="AD25" s="21">
        <f t="shared" si="5"/>
        <v>355</v>
      </c>
      <c r="AE25" s="21">
        <f t="shared" si="5"/>
        <v>355</v>
      </c>
      <c r="AF25" s="21">
        <f t="shared" si="5"/>
        <v>355</v>
      </c>
      <c r="AG25" s="21">
        <f t="shared" si="5"/>
        <v>355</v>
      </c>
      <c r="AH25" s="21">
        <f t="shared" si="5"/>
        <v>355</v>
      </c>
      <c r="AI25" s="21">
        <f t="shared" si="5"/>
        <v>355</v>
      </c>
      <c r="AJ25" s="21">
        <f t="shared" si="5"/>
        <v>355</v>
      </c>
      <c r="AK25" s="21">
        <f t="shared" si="5"/>
        <v>355</v>
      </c>
      <c r="AL25" s="21">
        <f t="shared" si="5"/>
        <v>355</v>
      </c>
      <c r="AM25" s="21">
        <f t="shared" si="5"/>
        <v>355</v>
      </c>
      <c r="AN25" s="21">
        <f t="shared" si="5"/>
        <v>355</v>
      </c>
      <c r="AO25" s="21">
        <f t="shared" si="5"/>
        <v>355</v>
      </c>
      <c r="AP25" s="21">
        <f t="shared" si="5"/>
        <v>355</v>
      </c>
      <c r="AQ25" s="21">
        <f t="shared" si="5"/>
        <v>355</v>
      </c>
      <c r="AR25" s="21">
        <f t="shared" si="5"/>
        <v>355</v>
      </c>
      <c r="AS25" s="21">
        <f t="shared" si="5"/>
        <v>355</v>
      </c>
      <c r="AT25" s="21">
        <f t="shared" si="5"/>
        <v>355</v>
      </c>
      <c r="AU25" s="21">
        <f t="shared" si="5"/>
        <v>355</v>
      </c>
      <c r="AV25" s="21">
        <f t="shared" si="5"/>
        <v>355</v>
      </c>
      <c r="AW25" s="21">
        <f t="shared" si="5"/>
        <v>355</v>
      </c>
      <c r="AX25" s="21">
        <f t="shared" si="5"/>
        <v>355</v>
      </c>
      <c r="AY25" s="21">
        <f t="shared" si="5"/>
        <v>355</v>
      </c>
      <c r="AZ25" s="21">
        <f t="shared" si="5"/>
        <v>355</v>
      </c>
      <c r="BA25" s="21">
        <f t="shared" si="5"/>
        <v>355</v>
      </c>
      <c r="BB25" s="21">
        <f t="shared" si="5"/>
        <v>355</v>
      </c>
      <c r="BC25" s="21">
        <f t="shared" si="5"/>
        <v>355</v>
      </c>
      <c r="BD25" s="21">
        <f t="shared" si="5"/>
        <v>355</v>
      </c>
    </row>
    <row r="26" spans="2:56" ht="6" customHeight="1"/>
    <row r="27" spans="2:56">
      <c r="B27" s="123" t="s">
        <v>14</v>
      </c>
      <c r="C27" s="110" t="s">
        <v>8</v>
      </c>
      <c r="D27" s="110"/>
      <c r="E27" s="22"/>
      <c r="F27" s="23">
        <v>400</v>
      </c>
      <c r="G27" s="23">
        <v>400</v>
      </c>
      <c r="H27" s="23">
        <v>400</v>
      </c>
      <c r="I27" s="23">
        <v>400</v>
      </c>
      <c r="J27" s="23">
        <v>400</v>
      </c>
      <c r="K27" s="23">
        <v>400</v>
      </c>
      <c r="L27" s="23">
        <v>400</v>
      </c>
      <c r="M27" s="23">
        <v>400</v>
      </c>
      <c r="N27" s="23">
        <v>380</v>
      </c>
      <c r="O27" s="23">
        <v>380</v>
      </c>
      <c r="P27" s="23">
        <v>360</v>
      </c>
      <c r="Q27" s="23">
        <v>360</v>
      </c>
      <c r="R27" s="23">
        <v>360</v>
      </c>
      <c r="S27" s="23">
        <v>360</v>
      </c>
      <c r="T27" s="23">
        <v>360</v>
      </c>
      <c r="U27" s="23">
        <v>360</v>
      </c>
      <c r="V27" s="23">
        <v>360</v>
      </c>
      <c r="W27" s="23">
        <v>360</v>
      </c>
      <c r="X27" s="23">
        <v>360</v>
      </c>
      <c r="Y27" s="23">
        <v>360</v>
      </c>
      <c r="Z27" s="23">
        <v>360</v>
      </c>
      <c r="AA27" s="23">
        <v>360</v>
      </c>
      <c r="AB27" s="23">
        <v>360</v>
      </c>
      <c r="AC27" s="23">
        <v>360</v>
      </c>
      <c r="AD27" s="23">
        <v>360</v>
      </c>
      <c r="AE27" s="23">
        <v>360</v>
      </c>
      <c r="AF27" s="23">
        <v>360</v>
      </c>
      <c r="AG27" s="23">
        <v>360</v>
      </c>
      <c r="AH27" s="23">
        <v>360</v>
      </c>
      <c r="AI27" s="23">
        <v>360</v>
      </c>
      <c r="AJ27" s="23">
        <v>360</v>
      </c>
      <c r="AK27" s="23">
        <v>360</v>
      </c>
      <c r="AL27" s="23">
        <v>360</v>
      </c>
      <c r="AM27" s="23">
        <v>360</v>
      </c>
      <c r="AN27" s="23">
        <v>360</v>
      </c>
      <c r="AO27" s="23">
        <v>360</v>
      </c>
      <c r="AP27" s="23">
        <v>360</v>
      </c>
      <c r="AQ27" s="23">
        <v>360</v>
      </c>
      <c r="AR27" s="23">
        <v>360</v>
      </c>
      <c r="AS27" s="23">
        <v>360</v>
      </c>
      <c r="AT27" s="23">
        <v>360</v>
      </c>
      <c r="AU27" s="23">
        <v>360</v>
      </c>
      <c r="AV27" s="23">
        <v>360</v>
      </c>
      <c r="AW27" s="23">
        <v>360</v>
      </c>
      <c r="AX27" s="23">
        <v>360</v>
      </c>
      <c r="AY27" s="23">
        <v>360</v>
      </c>
      <c r="AZ27" s="23">
        <v>360</v>
      </c>
      <c r="BA27" s="23">
        <v>360</v>
      </c>
      <c r="BB27" s="23">
        <v>360</v>
      </c>
      <c r="BC27" s="23">
        <v>360</v>
      </c>
      <c r="BD27" s="23">
        <v>360</v>
      </c>
    </row>
    <row r="28" spans="2:56">
      <c r="B28" s="123"/>
      <c r="C28" s="110" t="s">
        <v>35</v>
      </c>
      <c r="D28" s="110"/>
      <c r="E28" s="13"/>
      <c r="F28" s="23">
        <v>40</v>
      </c>
      <c r="G28" s="23">
        <v>40</v>
      </c>
      <c r="H28" s="23">
        <v>40</v>
      </c>
      <c r="I28" s="23">
        <v>40</v>
      </c>
      <c r="J28" s="23">
        <v>40</v>
      </c>
      <c r="K28" s="23">
        <v>40</v>
      </c>
      <c r="L28" s="23">
        <v>40</v>
      </c>
      <c r="M28" s="23">
        <v>40</v>
      </c>
      <c r="N28" s="23">
        <v>40</v>
      </c>
      <c r="O28" s="23">
        <v>40</v>
      </c>
      <c r="P28" s="23">
        <v>40</v>
      </c>
      <c r="Q28" s="23">
        <v>40</v>
      </c>
      <c r="R28" s="23">
        <v>40</v>
      </c>
      <c r="S28" s="23">
        <v>40</v>
      </c>
      <c r="T28" s="23">
        <v>40</v>
      </c>
      <c r="U28" s="23">
        <v>40</v>
      </c>
      <c r="V28" s="23">
        <v>40</v>
      </c>
      <c r="W28" s="23">
        <v>40</v>
      </c>
      <c r="X28" s="23">
        <v>40</v>
      </c>
      <c r="Y28" s="23">
        <v>40</v>
      </c>
      <c r="Z28" s="23">
        <v>40</v>
      </c>
      <c r="AA28" s="23">
        <v>40</v>
      </c>
      <c r="AB28" s="23">
        <v>40</v>
      </c>
      <c r="AC28" s="23">
        <v>40</v>
      </c>
      <c r="AD28" s="23">
        <v>40</v>
      </c>
      <c r="AE28" s="23">
        <v>40</v>
      </c>
      <c r="AF28" s="23">
        <v>40</v>
      </c>
      <c r="AG28" s="23">
        <v>40</v>
      </c>
      <c r="AH28" s="23">
        <v>40</v>
      </c>
      <c r="AI28" s="23">
        <v>40</v>
      </c>
      <c r="AJ28" s="23">
        <v>40</v>
      </c>
      <c r="AK28" s="23">
        <v>40</v>
      </c>
      <c r="AL28" s="23">
        <v>40</v>
      </c>
      <c r="AM28" s="23">
        <v>40</v>
      </c>
      <c r="AN28" s="23">
        <v>40</v>
      </c>
      <c r="AO28" s="23">
        <v>40</v>
      </c>
      <c r="AP28" s="23">
        <v>40</v>
      </c>
      <c r="AQ28" s="23">
        <v>40</v>
      </c>
      <c r="AR28" s="23">
        <v>40</v>
      </c>
      <c r="AS28" s="23">
        <v>40</v>
      </c>
      <c r="AT28" s="23">
        <v>40</v>
      </c>
      <c r="AU28" s="23">
        <v>40</v>
      </c>
      <c r="AV28" s="23">
        <v>40</v>
      </c>
      <c r="AW28" s="23">
        <v>40</v>
      </c>
      <c r="AX28" s="23">
        <v>40</v>
      </c>
      <c r="AY28" s="23">
        <v>40</v>
      </c>
      <c r="AZ28" s="23">
        <v>40</v>
      </c>
      <c r="BA28" s="23">
        <v>40</v>
      </c>
      <c r="BB28" s="23">
        <v>40</v>
      </c>
      <c r="BC28" s="23">
        <v>40</v>
      </c>
      <c r="BD28" s="23">
        <v>40</v>
      </c>
    </row>
    <row r="29" spans="2:56">
      <c r="B29" s="123"/>
      <c r="C29" s="37" t="s">
        <v>36</v>
      </c>
      <c r="D29" s="38"/>
      <c r="E29" s="13"/>
      <c r="F29" s="23">
        <v>100</v>
      </c>
      <c r="G29" s="23">
        <v>100</v>
      </c>
      <c r="H29" s="23">
        <v>100</v>
      </c>
      <c r="I29" s="23">
        <v>100</v>
      </c>
      <c r="J29" s="23">
        <v>100</v>
      </c>
      <c r="K29" s="23">
        <v>100</v>
      </c>
      <c r="L29" s="23">
        <v>100</v>
      </c>
      <c r="M29" s="23">
        <v>100</v>
      </c>
      <c r="N29" s="23">
        <v>100</v>
      </c>
      <c r="O29" s="23">
        <v>100</v>
      </c>
      <c r="P29" s="23">
        <v>100</v>
      </c>
      <c r="Q29" s="23">
        <v>100</v>
      </c>
      <c r="R29" s="23">
        <v>100</v>
      </c>
      <c r="S29" s="23">
        <v>100</v>
      </c>
      <c r="T29" s="23">
        <v>100</v>
      </c>
      <c r="U29" s="23">
        <v>100</v>
      </c>
      <c r="V29" s="23">
        <v>100</v>
      </c>
      <c r="W29" s="23">
        <v>100</v>
      </c>
      <c r="X29" s="23">
        <v>100</v>
      </c>
      <c r="Y29" s="23">
        <v>100</v>
      </c>
      <c r="Z29" s="23">
        <v>100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</row>
    <row r="30" spans="2:56">
      <c r="B30" s="123"/>
      <c r="C30" s="110" t="s">
        <v>9</v>
      </c>
      <c r="D30" s="110"/>
      <c r="E30" s="13"/>
      <c r="F30" s="23">
        <v>108</v>
      </c>
      <c r="G30" s="23">
        <v>114</v>
      </c>
      <c r="H30" s="23">
        <v>114</v>
      </c>
      <c r="I30" s="23">
        <v>120</v>
      </c>
      <c r="J30" s="23">
        <v>250</v>
      </c>
      <c r="K30" s="23">
        <v>220</v>
      </c>
      <c r="L30" s="23">
        <v>401</v>
      </c>
      <c r="M30" s="23">
        <v>376</v>
      </c>
      <c r="N30" s="23">
        <v>216</v>
      </c>
      <c r="O30" s="23">
        <v>216</v>
      </c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</row>
    <row r="31" spans="2:56">
      <c r="B31" s="123"/>
      <c r="C31" s="110" t="s">
        <v>10</v>
      </c>
      <c r="D31" s="110"/>
      <c r="E31" s="13"/>
      <c r="F31" s="23">
        <v>48</v>
      </c>
      <c r="G31" s="23">
        <v>48</v>
      </c>
      <c r="H31" s="23">
        <v>48</v>
      </c>
      <c r="I31" s="23">
        <v>48</v>
      </c>
      <c r="J31" s="23">
        <v>48</v>
      </c>
      <c r="K31" s="23">
        <v>48</v>
      </c>
      <c r="L31" s="23">
        <v>48</v>
      </c>
      <c r="M31" s="23">
        <v>48</v>
      </c>
      <c r="N31" s="23">
        <v>48</v>
      </c>
      <c r="O31" s="23">
        <v>48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18</v>
      </c>
      <c r="V31" s="23">
        <v>18</v>
      </c>
      <c r="W31" s="23">
        <v>18</v>
      </c>
      <c r="X31" s="23">
        <v>18</v>
      </c>
      <c r="Y31" s="23">
        <v>18</v>
      </c>
      <c r="Z31" s="23">
        <v>18</v>
      </c>
      <c r="AA31" s="23">
        <v>18</v>
      </c>
      <c r="AB31" s="23">
        <v>18</v>
      </c>
      <c r="AC31" s="23">
        <v>18</v>
      </c>
      <c r="AD31" s="23">
        <v>18</v>
      </c>
      <c r="AE31" s="23">
        <v>18</v>
      </c>
      <c r="AF31" s="23">
        <v>18</v>
      </c>
      <c r="AG31" s="23">
        <v>18</v>
      </c>
      <c r="AH31" s="23">
        <v>18</v>
      </c>
      <c r="AI31" s="23">
        <v>18</v>
      </c>
      <c r="AJ31" s="23">
        <v>18</v>
      </c>
      <c r="AK31" s="23">
        <v>18</v>
      </c>
      <c r="AL31" s="23">
        <v>18</v>
      </c>
      <c r="AM31" s="23">
        <v>18</v>
      </c>
      <c r="AN31" s="23">
        <v>18</v>
      </c>
      <c r="AO31" s="23">
        <v>18</v>
      </c>
      <c r="AP31" s="23">
        <v>18</v>
      </c>
      <c r="AQ31" s="23">
        <v>18</v>
      </c>
      <c r="AR31" s="23">
        <v>18</v>
      </c>
      <c r="AS31" s="23">
        <v>18</v>
      </c>
      <c r="AT31" s="23">
        <v>18</v>
      </c>
      <c r="AU31" s="23">
        <v>18</v>
      </c>
      <c r="AV31" s="23">
        <v>18</v>
      </c>
      <c r="AW31" s="23">
        <v>18</v>
      </c>
      <c r="AX31" s="23">
        <v>18</v>
      </c>
      <c r="AY31" s="23">
        <v>18</v>
      </c>
      <c r="AZ31" s="23">
        <v>18</v>
      </c>
      <c r="BA31" s="23">
        <v>18</v>
      </c>
      <c r="BB31" s="23">
        <v>18</v>
      </c>
      <c r="BC31" s="23">
        <v>18</v>
      </c>
      <c r="BD31" s="23">
        <v>18</v>
      </c>
    </row>
    <row r="32" spans="2:56">
      <c r="B32" s="123"/>
      <c r="C32" s="110" t="s">
        <v>12</v>
      </c>
      <c r="D32" s="110"/>
      <c r="E32" s="13"/>
      <c r="F32" s="23">
        <v>70</v>
      </c>
      <c r="G32" s="23">
        <v>70</v>
      </c>
      <c r="H32" s="23">
        <v>70</v>
      </c>
      <c r="I32" s="23">
        <v>70</v>
      </c>
      <c r="J32" s="23">
        <v>70</v>
      </c>
      <c r="K32" s="23">
        <v>70</v>
      </c>
      <c r="L32" s="23">
        <v>70</v>
      </c>
      <c r="M32" s="23">
        <v>70</v>
      </c>
      <c r="N32" s="23">
        <v>70</v>
      </c>
      <c r="O32" s="23">
        <v>70</v>
      </c>
      <c r="P32" s="23">
        <v>70</v>
      </c>
      <c r="Q32" s="23">
        <v>70</v>
      </c>
      <c r="R32" s="23">
        <v>70</v>
      </c>
      <c r="S32" s="23">
        <v>70</v>
      </c>
      <c r="T32" s="23">
        <v>70</v>
      </c>
      <c r="U32" s="23">
        <v>70</v>
      </c>
      <c r="V32" s="23">
        <v>70</v>
      </c>
      <c r="W32" s="23">
        <v>90</v>
      </c>
      <c r="X32" s="23">
        <v>90</v>
      </c>
      <c r="Y32" s="23">
        <v>90</v>
      </c>
      <c r="Z32" s="23">
        <v>90</v>
      </c>
      <c r="AA32" s="23">
        <v>90</v>
      </c>
      <c r="AB32" s="23">
        <v>90</v>
      </c>
      <c r="AC32" s="23">
        <v>90</v>
      </c>
      <c r="AD32" s="23">
        <v>90</v>
      </c>
      <c r="AE32" s="23">
        <v>90</v>
      </c>
      <c r="AF32" s="23">
        <v>90</v>
      </c>
      <c r="AG32" s="23">
        <v>90</v>
      </c>
      <c r="AH32" s="23">
        <v>90</v>
      </c>
      <c r="AI32" s="23">
        <v>90</v>
      </c>
      <c r="AJ32" s="23">
        <v>90</v>
      </c>
      <c r="AK32" s="23">
        <v>70</v>
      </c>
      <c r="AL32" s="23">
        <v>70</v>
      </c>
      <c r="AM32" s="23">
        <v>70</v>
      </c>
      <c r="AN32" s="23">
        <v>70</v>
      </c>
      <c r="AO32" s="23">
        <v>70</v>
      </c>
      <c r="AP32" s="23">
        <v>50</v>
      </c>
      <c r="AQ32" s="23">
        <v>50</v>
      </c>
      <c r="AR32" s="23">
        <v>50</v>
      </c>
      <c r="AS32" s="23">
        <v>50</v>
      </c>
      <c r="AT32" s="23">
        <v>50</v>
      </c>
      <c r="AU32" s="23">
        <v>50</v>
      </c>
      <c r="AV32" s="23">
        <v>50</v>
      </c>
      <c r="AW32" s="23">
        <v>50</v>
      </c>
      <c r="AX32" s="23">
        <v>50</v>
      </c>
      <c r="AY32" s="23">
        <v>50</v>
      </c>
      <c r="AZ32" s="23">
        <v>50</v>
      </c>
      <c r="BA32" s="23">
        <v>50</v>
      </c>
      <c r="BB32" s="23">
        <v>50</v>
      </c>
      <c r="BC32" s="23">
        <v>50</v>
      </c>
      <c r="BD32" s="23">
        <v>50</v>
      </c>
    </row>
    <row r="33" spans="2:56" ht="19.5" thickBot="1">
      <c r="B33" s="123"/>
      <c r="C33" s="111" t="s">
        <v>11</v>
      </c>
      <c r="D33" s="111"/>
      <c r="E33" s="14"/>
      <c r="F33" s="24"/>
      <c r="G33" s="24"/>
      <c r="H33" s="24">
        <v>400</v>
      </c>
      <c r="I33" s="24"/>
      <c r="J33" s="24"/>
      <c r="K33" s="24"/>
      <c r="L33" s="24"/>
      <c r="M33" s="24"/>
      <c r="N33" s="24"/>
      <c r="O33" s="24"/>
      <c r="P33" s="24"/>
      <c r="Q33" s="24"/>
      <c r="R33" s="24">
        <v>400</v>
      </c>
      <c r="S33" s="24">
        <v>100</v>
      </c>
      <c r="T33" s="24"/>
      <c r="U33" s="24"/>
      <c r="V33" s="24">
        <v>200</v>
      </c>
      <c r="W33" s="24">
        <v>100</v>
      </c>
      <c r="X33" s="24"/>
      <c r="Y33" s="24"/>
      <c r="Z33" s="24">
        <v>300</v>
      </c>
      <c r="AA33" s="24"/>
      <c r="AB33" s="24"/>
      <c r="AC33" s="24"/>
      <c r="AD33" s="24"/>
      <c r="AE33" s="24"/>
      <c r="AF33" s="24"/>
      <c r="AG33" s="24"/>
      <c r="AH33" s="24"/>
      <c r="AI33" s="24"/>
      <c r="AJ33" s="24">
        <v>100</v>
      </c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</row>
    <row r="34" spans="2:56" ht="19.5" thickTop="1">
      <c r="B34" s="123"/>
      <c r="C34" s="107" t="s">
        <v>13</v>
      </c>
      <c r="D34" s="107"/>
      <c r="E34" s="16"/>
      <c r="F34" s="25">
        <f t="shared" ref="F34:AK34" si="6">SUM(F27:F33)</f>
        <v>766</v>
      </c>
      <c r="G34" s="25">
        <f t="shared" si="6"/>
        <v>772</v>
      </c>
      <c r="H34" s="25">
        <f t="shared" si="6"/>
        <v>1172</v>
      </c>
      <c r="I34" s="25">
        <f t="shared" si="6"/>
        <v>778</v>
      </c>
      <c r="J34" s="25">
        <f t="shared" si="6"/>
        <v>908</v>
      </c>
      <c r="K34" s="25">
        <f t="shared" si="6"/>
        <v>878</v>
      </c>
      <c r="L34" s="25">
        <f t="shared" si="6"/>
        <v>1059</v>
      </c>
      <c r="M34" s="25">
        <f t="shared" si="6"/>
        <v>1034</v>
      </c>
      <c r="N34" s="25">
        <f t="shared" si="6"/>
        <v>854</v>
      </c>
      <c r="O34" s="25">
        <f t="shared" si="6"/>
        <v>854</v>
      </c>
      <c r="P34" s="25">
        <f t="shared" si="6"/>
        <v>600</v>
      </c>
      <c r="Q34" s="25">
        <f t="shared" si="6"/>
        <v>600</v>
      </c>
      <c r="R34" s="25">
        <f t="shared" si="6"/>
        <v>1000</v>
      </c>
      <c r="S34" s="25">
        <f t="shared" si="6"/>
        <v>700</v>
      </c>
      <c r="T34" s="25">
        <f t="shared" si="6"/>
        <v>600</v>
      </c>
      <c r="U34" s="25">
        <f t="shared" si="6"/>
        <v>588</v>
      </c>
      <c r="V34" s="25">
        <f t="shared" si="6"/>
        <v>788</v>
      </c>
      <c r="W34" s="25">
        <f t="shared" si="6"/>
        <v>708</v>
      </c>
      <c r="X34" s="25">
        <f t="shared" si="6"/>
        <v>608</v>
      </c>
      <c r="Y34" s="25">
        <f t="shared" si="6"/>
        <v>608</v>
      </c>
      <c r="Z34" s="25">
        <f t="shared" si="6"/>
        <v>908</v>
      </c>
      <c r="AA34" s="25">
        <f t="shared" si="6"/>
        <v>508</v>
      </c>
      <c r="AB34" s="25">
        <f t="shared" si="6"/>
        <v>508</v>
      </c>
      <c r="AC34" s="25">
        <f t="shared" si="6"/>
        <v>508</v>
      </c>
      <c r="AD34" s="25">
        <f t="shared" si="6"/>
        <v>508</v>
      </c>
      <c r="AE34" s="25">
        <f t="shared" si="6"/>
        <v>508</v>
      </c>
      <c r="AF34" s="25">
        <f t="shared" si="6"/>
        <v>508</v>
      </c>
      <c r="AG34" s="25">
        <f t="shared" si="6"/>
        <v>508</v>
      </c>
      <c r="AH34" s="25">
        <f t="shared" si="6"/>
        <v>508</v>
      </c>
      <c r="AI34" s="25">
        <f t="shared" si="6"/>
        <v>508</v>
      </c>
      <c r="AJ34" s="25">
        <f t="shared" si="6"/>
        <v>608</v>
      </c>
      <c r="AK34" s="25">
        <f t="shared" si="6"/>
        <v>488</v>
      </c>
      <c r="AL34" s="25">
        <f t="shared" ref="AL34:BD34" si="7">SUM(AL27:AL33)</f>
        <v>488</v>
      </c>
      <c r="AM34" s="25">
        <f t="shared" si="7"/>
        <v>488</v>
      </c>
      <c r="AN34" s="25">
        <f t="shared" si="7"/>
        <v>488</v>
      </c>
      <c r="AO34" s="25">
        <f t="shared" si="7"/>
        <v>488</v>
      </c>
      <c r="AP34" s="25">
        <f t="shared" si="7"/>
        <v>468</v>
      </c>
      <c r="AQ34" s="25">
        <f t="shared" si="7"/>
        <v>468</v>
      </c>
      <c r="AR34" s="25">
        <f t="shared" si="7"/>
        <v>468</v>
      </c>
      <c r="AS34" s="25">
        <f t="shared" si="7"/>
        <v>468</v>
      </c>
      <c r="AT34" s="25">
        <f t="shared" si="7"/>
        <v>468</v>
      </c>
      <c r="AU34" s="25">
        <f t="shared" si="7"/>
        <v>468</v>
      </c>
      <c r="AV34" s="25">
        <f t="shared" si="7"/>
        <v>468</v>
      </c>
      <c r="AW34" s="25">
        <f t="shared" si="7"/>
        <v>468</v>
      </c>
      <c r="AX34" s="25">
        <f t="shared" si="7"/>
        <v>468</v>
      </c>
      <c r="AY34" s="25">
        <f t="shared" si="7"/>
        <v>468</v>
      </c>
      <c r="AZ34" s="25">
        <f t="shared" si="7"/>
        <v>468</v>
      </c>
      <c r="BA34" s="25">
        <f t="shared" si="7"/>
        <v>468</v>
      </c>
      <c r="BB34" s="25">
        <f t="shared" si="7"/>
        <v>468</v>
      </c>
      <c r="BC34" s="25">
        <f t="shared" si="7"/>
        <v>468</v>
      </c>
      <c r="BD34" s="25">
        <f t="shared" si="7"/>
        <v>468</v>
      </c>
    </row>
    <row r="35" spans="2:56" ht="5.25" customHeight="1"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</row>
    <row r="36" spans="2:56">
      <c r="B36" s="126" t="s">
        <v>15</v>
      </c>
      <c r="C36" s="126"/>
      <c r="D36" s="126"/>
      <c r="E36" s="17"/>
      <c r="F36" s="27">
        <f t="shared" ref="F36:AK36" si="8">F25-F34</f>
        <v>-6</v>
      </c>
      <c r="G36" s="27">
        <f t="shared" si="8"/>
        <v>-12</v>
      </c>
      <c r="H36" s="27">
        <f t="shared" si="8"/>
        <v>-412</v>
      </c>
      <c r="I36" s="27">
        <f t="shared" si="8"/>
        <v>-18</v>
      </c>
      <c r="J36" s="27">
        <f t="shared" si="8"/>
        <v>-148</v>
      </c>
      <c r="K36" s="27">
        <f t="shared" si="8"/>
        <v>-118</v>
      </c>
      <c r="L36" s="27">
        <f t="shared" si="8"/>
        <v>-299</v>
      </c>
      <c r="M36" s="27">
        <f t="shared" si="8"/>
        <v>-274</v>
      </c>
      <c r="N36" s="27">
        <f t="shared" si="8"/>
        <v>-94</v>
      </c>
      <c r="O36" s="27">
        <f t="shared" si="8"/>
        <v>-94</v>
      </c>
      <c r="P36" s="27">
        <f t="shared" si="8"/>
        <v>1470</v>
      </c>
      <c r="Q36" s="27">
        <f t="shared" si="8"/>
        <v>68</v>
      </c>
      <c r="R36" s="27">
        <f t="shared" si="8"/>
        <v>-332</v>
      </c>
      <c r="S36" s="27">
        <f t="shared" si="8"/>
        <v>-32</v>
      </c>
      <c r="T36" s="27">
        <f t="shared" si="8"/>
        <v>68</v>
      </c>
      <c r="U36" s="27">
        <f t="shared" si="8"/>
        <v>-220</v>
      </c>
      <c r="V36" s="27">
        <f t="shared" si="8"/>
        <v>-420</v>
      </c>
      <c r="W36" s="27">
        <f t="shared" si="8"/>
        <v>-340</v>
      </c>
      <c r="X36" s="27">
        <f t="shared" si="8"/>
        <v>-240</v>
      </c>
      <c r="Y36" s="27">
        <f t="shared" si="8"/>
        <v>-240</v>
      </c>
      <c r="Z36" s="27">
        <f t="shared" si="8"/>
        <v>-205</v>
      </c>
      <c r="AA36" s="27">
        <f t="shared" si="8"/>
        <v>-153</v>
      </c>
      <c r="AB36" s="27">
        <f t="shared" si="8"/>
        <v>-153</v>
      </c>
      <c r="AC36" s="27">
        <f t="shared" si="8"/>
        <v>-153</v>
      </c>
      <c r="AD36" s="27">
        <f t="shared" si="8"/>
        <v>-153</v>
      </c>
      <c r="AE36" s="27">
        <f t="shared" si="8"/>
        <v>-153</v>
      </c>
      <c r="AF36" s="27">
        <f t="shared" si="8"/>
        <v>-153</v>
      </c>
      <c r="AG36" s="27">
        <f t="shared" si="8"/>
        <v>-153</v>
      </c>
      <c r="AH36" s="27">
        <f t="shared" si="8"/>
        <v>-153</v>
      </c>
      <c r="AI36" s="27">
        <f t="shared" si="8"/>
        <v>-153</v>
      </c>
      <c r="AJ36" s="27">
        <f t="shared" si="8"/>
        <v>-253</v>
      </c>
      <c r="AK36" s="27">
        <f t="shared" si="8"/>
        <v>-133</v>
      </c>
      <c r="AL36" s="27">
        <f t="shared" ref="AL36:BD36" si="9">AL25-AL34</f>
        <v>-133</v>
      </c>
      <c r="AM36" s="27">
        <f t="shared" si="9"/>
        <v>-133</v>
      </c>
      <c r="AN36" s="27">
        <f t="shared" si="9"/>
        <v>-133</v>
      </c>
      <c r="AO36" s="27">
        <f t="shared" si="9"/>
        <v>-133</v>
      </c>
      <c r="AP36" s="27">
        <f t="shared" si="9"/>
        <v>-113</v>
      </c>
      <c r="AQ36" s="27">
        <f t="shared" si="9"/>
        <v>-113</v>
      </c>
      <c r="AR36" s="27">
        <f t="shared" si="9"/>
        <v>-113</v>
      </c>
      <c r="AS36" s="27">
        <f t="shared" si="9"/>
        <v>-113</v>
      </c>
      <c r="AT36" s="27">
        <f t="shared" si="9"/>
        <v>-113</v>
      </c>
      <c r="AU36" s="27">
        <f t="shared" si="9"/>
        <v>-113</v>
      </c>
      <c r="AV36" s="27">
        <f t="shared" si="9"/>
        <v>-113</v>
      </c>
      <c r="AW36" s="27">
        <f t="shared" si="9"/>
        <v>-113</v>
      </c>
      <c r="AX36" s="27">
        <f t="shared" si="9"/>
        <v>-113</v>
      </c>
      <c r="AY36" s="27">
        <f t="shared" si="9"/>
        <v>-113</v>
      </c>
      <c r="AZ36" s="27">
        <f t="shared" si="9"/>
        <v>-113</v>
      </c>
      <c r="BA36" s="27">
        <f t="shared" si="9"/>
        <v>-113</v>
      </c>
      <c r="BB36" s="27">
        <f t="shared" si="9"/>
        <v>-113</v>
      </c>
      <c r="BC36" s="27">
        <f t="shared" si="9"/>
        <v>-113</v>
      </c>
      <c r="BD36" s="27">
        <f t="shared" si="9"/>
        <v>-113</v>
      </c>
    </row>
    <row r="37" spans="2:56" ht="5.25" customHeight="1" thickBot="1"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</row>
    <row r="38" spans="2:56" ht="19.5" thickBot="1">
      <c r="B38" s="95"/>
      <c r="C38" s="128" t="s">
        <v>314</v>
      </c>
      <c r="D38" s="129"/>
      <c r="E38" s="99">
        <v>0.01</v>
      </c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</row>
    <row r="39" spans="2:56" ht="19.5" thickBot="1">
      <c r="B39" s="101"/>
      <c r="C39" s="127" t="s">
        <v>24</v>
      </c>
      <c r="D39" s="128"/>
      <c r="E39" s="97">
        <v>2000</v>
      </c>
      <c r="F39" s="96">
        <f>IF(E39&lt;=0,E39+F36,E39*(1+$E$38)+F36)</f>
        <v>2014</v>
      </c>
      <c r="G39" s="28">
        <f t="shared" ref="G39:BD39" si="10">IF(F39&lt;=0,F39+G36,F39*(1+$E$38)+G36)</f>
        <v>2022.14</v>
      </c>
      <c r="H39" s="28">
        <f t="shared" si="10"/>
        <v>1630.3614000000002</v>
      </c>
      <c r="I39" s="28">
        <f t="shared" si="10"/>
        <v>1628.6650140000002</v>
      </c>
      <c r="J39" s="28">
        <f t="shared" si="10"/>
        <v>1496.9516641400003</v>
      </c>
      <c r="K39" s="28">
        <f t="shared" si="10"/>
        <v>1393.9211807814004</v>
      </c>
      <c r="L39" s="28">
        <f t="shared" si="10"/>
        <v>1108.8603925892144</v>
      </c>
      <c r="M39" s="28">
        <f t="shared" si="10"/>
        <v>845.9489965151065</v>
      </c>
      <c r="N39" s="28">
        <f t="shared" si="10"/>
        <v>760.40848648025758</v>
      </c>
      <c r="O39" s="28">
        <f t="shared" si="10"/>
        <v>674.01257134506011</v>
      </c>
      <c r="P39" s="28">
        <f t="shared" si="10"/>
        <v>2150.7526970585109</v>
      </c>
      <c r="Q39" s="28">
        <f t="shared" si="10"/>
        <v>2240.2602240290962</v>
      </c>
      <c r="R39" s="28">
        <f t="shared" si="10"/>
        <v>1930.6628262693871</v>
      </c>
      <c r="S39" s="28">
        <f t="shared" si="10"/>
        <v>1917.969454532081</v>
      </c>
      <c r="T39" s="28">
        <f t="shared" si="10"/>
        <v>2005.1491490774019</v>
      </c>
      <c r="U39" s="28">
        <f t="shared" si="10"/>
        <v>1805.2006405681759</v>
      </c>
      <c r="V39" s="28">
        <f t="shared" si="10"/>
        <v>1403.2526469738577</v>
      </c>
      <c r="W39" s="28">
        <f t="shared" si="10"/>
        <v>1077.2851734435962</v>
      </c>
      <c r="X39" s="28">
        <f t="shared" si="10"/>
        <v>848.05802517803227</v>
      </c>
      <c r="Y39" s="28">
        <f t="shared" si="10"/>
        <v>616.53860542981261</v>
      </c>
      <c r="Z39" s="28">
        <f t="shared" si="10"/>
        <v>417.7039914841107</v>
      </c>
      <c r="AA39" s="28">
        <f t="shared" si="10"/>
        <v>268.88103139895179</v>
      </c>
      <c r="AB39" s="28">
        <f t="shared" si="10"/>
        <v>118.5698417129413</v>
      </c>
      <c r="AC39" s="28">
        <f t="shared" si="10"/>
        <v>-33.244459869929287</v>
      </c>
      <c r="AD39" s="28">
        <f t="shared" si="10"/>
        <v>-186.2444598699293</v>
      </c>
      <c r="AE39" s="28">
        <f t="shared" si="10"/>
        <v>-339.2444598699293</v>
      </c>
      <c r="AF39" s="28">
        <f t="shared" si="10"/>
        <v>-492.2444598699293</v>
      </c>
      <c r="AG39" s="28">
        <f t="shared" si="10"/>
        <v>-645.2444598699293</v>
      </c>
      <c r="AH39" s="28">
        <f t="shared" si="10"/>
        <v>-798.2444598699293</v>
      </c>
      <c r="AI39" s="28">
        <f t="shared" si="10"/>
        <v>-951.2444598699293</v>
      </c>
      <c r="AJ39" s="28">
        <f t="shared" si="10"/>
        <v>-1204.2444598699294</v>
      </c>
      <c r="AK39" s="28">
        <f t="shared" si="10"/>
        <v>-1337.2444598699294</v>
      </c>
      <c r="AL39" s="28">
        <f t="shared" si="10"/>
        <v>-1470.2444598699294</v>
      </c>
      <c r="AM39" s="28">
        <f t="shared" si="10"/>
        <v>-1603.2444598699294</v>
      </c>
      <c r="AN39" s="28">
        <f t="shared" si="10"/>
        <v>-1736.2444598699294</v>
      </c>
      <c r="AO39" s="28">
        <f t="shared" si="10"/>
        <v>-1869.2444598699294</v>
      </c>
      <c r="AP39" s="28">
        <f t="shared" si="10"/>
        <v>-1982.2444598699294</v>
      </c>
      <c r="AQ39" s="28">
        <f t="shared" si="10"/>
        <v>-2095.2444598699294</v>
      </c>
      <c r="AR39" s="28">
        <f t="shared" si="10"/>
        <v>-2208.2444598699294</v>
      </c>
      <c r="AS39" s="28">
        <f t="shared" si="10"/>
        <v>-2321.2444598699294</v>
      </c>
      <c r="AT39" s="28">
        <f t="shared" si="10"/>
        <v>-2434.2444598699294</v>
      </c>
      <c r="AU39" s="28">
        <f t="shared" si="10"/>
        <v>-2547.2444598699294</v>
      </c>
      <c r="AV39" s="28">
        <f t="shared" si="10"/>
        <v>-2660.2444598699294</v>
      </c>
      <c r="AW39" s="28">
        <f t="shared" si="10"/>
        <v>-2773.2444598699294</v>
      </c>
      <c r="AX39" s="28">
        <f t="shared" si="10"/>
        <v>-2886.2444598699294</v>
      </c>
      <c r="AY39" s="28">
        <f t="shared" si="10"/>
        <v>-2999.2444598699294</v>
      </c>
      <c r="AZ39" s="28">
        <f t="shared" si="10"/>
        <v>-3112.2444598699294</v>
      </c>
      <c r="BA39" s="28">
        <f t="shared" si="10"/>
        <v>-3225.2444598699294</v>
      </c>
      <c r="BB39" s="28">
        <f t="shared" si="10"/>
        <v>-3338.2444598699294</v>
      </c>
      <c r="BC39" s="28">
        <f t="shared" si="10"/>
        <v>-3451.2444598699294</v>
      </c>
      <c r="BD39" s="28">
        <f t="shared" si="10"/>
        <v>-3564.2444598699294</v>
      </c>
    </row>
    <row r="40" spans="2:56" ht="19.5" thickBot="1">
      <c r="B40" s="101"/>
      <c r="C40" s="120"/>
      <c r="D40" s="120"/>
      <c r="E40" s="98"/>
      <c r="F40" s="29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</row>
    <row r="41" spans="2:56" ht="19.5" thickTop="1">
      <c r="B41" s="102"/>
      <c r="C41" s="121" t="s">
        <v>16</v>
      </c>
      <c r="D41" s="121"/>
      <c r="E41" s="18"/>
      <c r="F41" s="30">
        <f>SUM(F39:F40)</f>
        <v>2014</v>
      </c>
      <c r="G41" s="30">
        <f>SUM(G39:G40)</f>
        <v>2022.14</v>
      </c>
      <c r="H41" s="30">
        <f t="shared" ref="H41:BD41" si="11">SUM(H39:H40)</f>
        <v>1630.3614000000002</v>
      </c>
      <c r="I41" s="30">
        <f t="shared" si="11"/>
        <v>1628.6650140000002</v>
      </c>
      <c r="J41" s="30">
        <f t="shared" si="11"/>
        <v>1496.9516641400003</v>
      </c>
      <c r="K41" s="30">
        <f t="shared" si="11"/>
        <v>1393.9211807814004</v>
      </c>
      <c r="L41" s="30">
        <f t="shared" si="11"/>
        <v>1108.8603925892144</v>
      </c>
      <c r="M41" s="30">
        <f t="shared" si="11"/>
        <v>845.9489965151065</v>
      </c>
      <c r="N41" s="30">
        <f t="shared" si="11"/>
        <v>760.40848648025758</v>
      </c>
      <c r="O41" s="30">
        <f t="shared" si="11"/>
        <v>674.01257134506011</v>
      </c>
      <c r="P41" s="30">
        <f t="shared" si="11"/>
        <v>2150.7526970585109</v>
      </c>
      <c r="Q41" s="30">
        <f t="shared" si="11"/>
        <v>2240.2602240290962</v>
      </c>
      <c r="R41" s="30">
        <f t="shared" si="11"/>
        <v>1930.6628262693871</v>
      </c>
      <c r="S41" s="30">
        <f t="shared" si="11"/>
        <v>1917.969454532081</v>
      </c>
      <c r="T41" s="30">
        <f t="shared" si="11"/>
        <v>2005.1491490774019</v>
      </c>
      <c r="U41" s="30">
        <f t="shared" si="11"/>
        <v>1805.2006405681759</v>
      </c>
      <c r="V41" s="30">
        <f t="shared" si="11"/>
        <v>1403.2526469738577</v>
      </c>
      <c r="W41" s="30">
        <f t="shared" si="11"/>
        <v>1077.2851734435962</v>
      </c>
      <c r="X41" s="30">
        <f t="shared" si="11"/>
        <v>848.05802517803227</v>
      </c>
      <c r="Y41" s="30">
        <f t="shared" si="11"/>
        <v>616.53860542981261</v>
      </c>
      <c r="Z41" s="30">
        <f t="shared" si="11"/>
        <v>417.7039914841107</v>
      </c>
      <c r="AA41" s="30">
        <f t="shared" si="11"/>
        <v>268.88103139895179</v>
      </c>
      <c r="AB41" s="30">
        <f t="shared" si="11"/>
        <v>118.5698417129413</v>
      </c>
      <c r="AC41" s="30">
        <f t="shared" si="11"/>
        <v>-33.244459869929287</v>
      </c>
      <c r="AD41" s="30">
        <f t="shared" si="11"/>
        <v>-186.2444598699293</v>
      </c>
      <c r="AE41" s="30">
        <f t="shared" si="11"/>
        <v>-339.2444598699293</v>
      </c>
      <c r="AF41" s="30">
        <f t="shared" si="11"/>
        <v>-492.2444598699293</v>
      </c>
      <c r="AG41" s="30">
        <f t="shared" si="11"/>
        <v>-645.2444598699293</v>
      </c>
      <c r="AH41" s="30">
        <f t="shared" si="11"/>
        <v>-798.2444598699293</v>
      </c>
      <c r="AI41" s="30">
        <f t="shared" si="11"/>
        <v>-951.2444598699293</v>
      </c>
      <c r="AJ41" s="30">
        <f t="shared" si="11"/>
        <v>-1204.2444598699294</v>
      </c>
      <c r="AK41" s="30">
        <f t="shared" si="11"/>
        <v>-1337.2444598699294</v>
      </c>
      <c r="AL41" s="30">
        <f t="shared" si="11"/>
        <v>-1470.2444598699294</v>
      </c>
      <c r="AM41" s="30">
        <f t="shared" si="11"/>
        <v>-1603.2444598699294</v>
      </c>
      <c r="AN41" s="30">
        <f t="shared" si="11"/>
        <v>-1736.2444598699294</v>
      </c>
      <c r="AO41" s="30">
        <f t="shared" si="11"/>
        <v>-1869.2444598699294</v>
      </c>
      <c r="AP41" s="30">
        <f t="shared" si="11"/>
        <v>-1982.2444598699294</v>
      </c>
      <c r="AQ41" s="30">
        <f t="shared" si="11"/>
        <v>-2095.2444598699294</v>
      </c>
      <c r="AR41" s="30">
        <f t="shared" si="11"/>
        <v>-2208.2444598699294</v>
      </c>
      <c r="AS41" s="30">
        <f t="shared" si="11"/>
        <v>-2321.2444598699294</v>
      </c>
      <c r="AT41" s="30">
        <f t="shared" si="11"/>
        <v>-2434.2444598699294</v>
      </c>
      <c r="AU41" s="30">
        <f t="shared" si="11"/>
        <v>-2547.2444598699294</v>
      </c>
      <c r="AV41" s="30">
        <f t="shared" si="11"/>
        <v>-2660.2444598699294</v>
      </c>
      <c r="AW41" s="30">
        <f t="shared" si="11"/>
        <v>-2773.2444598699294</v>
      </c>
      <c r="AX41" s="30">
        <f t="shared" si="11"/>
        <v>-2886.2444598699294</v>
      </c>
      <c r="AY41" s="30">
        <f t="shared" si="11"/>
        <v>-2999.2444598699294</v>
      </c>
      <c r="AZ41" s="30">
        <f t="shared" si="11"/>
        <v>-3112.2444598699294</v>
      </c>
      <c r="BA41" s="30">
        <f t="shared" si="11"/>
        <v>-3225.2444598699294</v>
      </c>
      <c r="BB41" s="30">
        <f t="shared" si="11"/>
        <v>-3338.2444598699294</v>
      </c>
      <c r="BC41" s="30">
        <f t="shared" si="11"/>
        <v>-3451.2444598699294</v>
      </c>
      <c r="BD41" s="30">
        <f t="shared" si="11"/>
        <v>-3564.2444598699294</v>
      </c>
    </row>
  </sheetData>
  <mergeCells count="31">
    <mergeCell ref="C5:D5"/>
    <mergeCell ref="C6:D6"/>
    <mergeCell ref="C7:D7"/>
    <mergeCell ref="B36:D36"/>
    <mergeCell ref="C39:D39"/>
    <mergeCell ref="C38:D38"/>
    <mergeCell ref="C40:D40"/>
    <mergeCell ref="C41:D41"/>
    <mergeCell ref="B14:B25"/>
    <mergeCell ref="C27:D27"/>
    <mergeCell ref="C28:D28"/>
    <mergeCell ref="C14:C15"/>
    <mergeCell ref="C16:C17"/>
    <mergeCell ref="B27:B34"/>
    <mergeCell ref="C22:C23"/>
    <mergeCell ref="E2:E3"/>
    <mergeCell ref="C25:D25"/>
    <mergeCell ref="C34:D34"/>
    <mergeCell ref="C18:C19"/>
    <mergeCell ref="C20:C21"/>
    <mergeCell ref="C30:D30"/>
    <mergeCell ref="C31:D31"/>
    <mergeCell ref="C32:D32"/>
    <mergeCell ref="C33:D33"/>
    <mergeCell ref="C8:D8"/>
    <mergeCell ref="C9:D9"/>
    <mergeCell ref="B2:D2"/>
    <mergeCell ref="B3:D3"/>
    <mergeCell ref="B11:B12"/>
    <mergeCell ref="B4:B9"/>
    <mergeCell ref="C4:D4"/>
  </mergeCells>
  <phoneticPr fontId="1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23D8-CED7-4B2A-AF78-F912D95A00B7}">
  <dimension ref="A1:A23"/>
  <sheetViews>
    <sheetView workbookViewId="0">
      <selection activeCell="A22" sqref="A22"/>
    </sheetView>
  </sheetViews>
  <sheetFormatPr defaultRowHeight="18.75"/>
  <cols>
    <col min="1" max="1" width="167.375" bestFit="1" customWidth="1"/>
  </cols>
  <sheetData>
    <row r="1" spans="1:1" ht="30">
      <c r="A1" s="39" t="s">
        <v>41</v>
      </c>
    </row>
    <row r="2" spans="1:1">
      <c r="A2" t="s">
        <v>42</v>
      </c>
    </row>
    <row r="3" spans="1:1">
      <c r="A3" t="s">
        <v>43</v>
      </c>
    </row>
    <row r="4" spans="1:1">
      <c r="A4" t="s">
        <v>44</v>
      </c>
    </row>
    <row r="5" spans="1:1">
      <c r="A5" t="s">
        <v>45</v>
      </c>
    </row>
    <row r="8" spans="1:1" ht="30">
      <c r="A8" s="39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5" spans="1:1" ht="30">
      <c r="A15" s="39" t="s">
        <v>51</v>
      </c>
    </row>
    <row r="16" spans="1:1">
      <c r="A16" t="s">
        <v>52</v>
      </c>
    </row>
    <row r="17" spans="1:1">
      <c r="A17" t="s">
        <v>53</v>
      </c>
    </row>
    <row r="20" spans="1:1" ht="30">
      <c r="A20" s="39" t="s">
        <v>54</v>
      </c>
    </row>
    <row r="21" spans="1:1">
      <c r="A21" t="s">
        <v>168</v>
      </c>
    </row>
    <row r="22" spans="1:1">
      <c r="A22" t="s">
        <v>55</v>
      </c>
    </row>
    <row r="23" spans="1:1">
      <c r="A23" t="s">
        <v>56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04AD8-5D1B-42CD-B908-6D85820EA91F}">
  <dimension ref="B2:H16"/>
  <sheetViews>
    <sheetView workbookViewId="0"/>
  </sheetViews>
  <sheetFormatPr defaultRowHeight="18.75"/>
  <cols>
    <col min="7" max="7" width="50.5" bestFit="1" customWidth="1"/>
    <col min="8" max="8" width="54.75" customWidth="1"/>
  </cols>
  <sheetData>
    <row r="2" spans="2:8">
      <c r="B2" t="s">
        <v>2</v>
      </c>
    </row>
    <row r="3" spans="2:8">
      <c r="B3" s="130" t="s">
        <v>139</v>
      </c>
      <c r="C3" s="130" t="s">
        <v>140</v>
      </c>
      <c r="D3" s="130"/>
      <c r="E3" s="130"/>
      <c r="F3" s="130"/>
      <c r="G3" s="130" t="s">
        <v>143</v>
      </c>
      <c r="H3" s="130" t="s">
        <v>144</v>
      </c>
    </row>
    <row r="4" spans="2:8">
      <c r="B4" s="130"/>
      <c r="C4" s="82" t="s">
        <v>141</v>
      </c>
      <c r="D4" s="82" t="s">
        <v>142</v>
      </c>
      <c r="E4" s="82" t="s">
        <v>117</v>
      </c>
      <c r="F4" s="82" t="s">
        <v>116</v>
      </c>
      <c r="G4" s="130"/>
      <c r="H4" s="130"/>
    </row>
    <row r="5" spans="2:8">
      <c r="B5">
        <v>2026</v>
      </c>
      <c r="C5">
        <v>50</v>
      </c>
      <c r="D5">
        <v>45</v>
      </c>
      <c r="E5">
        <v>15</v>
      </c>
      <c r="F5">
        <v>13</v>
      </c>
      <c r="G5" t="s">
        <v>145</v>
      </c>
    </row>
    <row r="6" spans="2:8">
      <c r="B6">
        <v>2027</v>
      </c>
      <c r="C6">
        <v>51</v>
      </c>
      <c r="D6">
        <v>46</v>
      </c>
      <c r="E6">
        <v>16</v>
      </c>
      <c r="F6">
        <v>14</v>
      </c>
      <c r="G6" t="s">
        <v>57</v>
      </c>
    </row>
    <row r="7" spans="2:8">
      <c r="B7">
        <v>2029</v>
      </c>
      <c r="C7">
        <v>53</v>
      </c>
      <c r="D7">
        <v>48</v>
      </c>
      <c r="E7">
        <v>18</v>
      </c>
      <c r="F7">
        <v>16</v>
      </c>
      <c r="G7" t="s">
        <v>58</v>
      </c>
    </row>
    <row r="8" spans="2:8">
      <c r="B8">
        <v>2030</v>
      </c>
      <c r="C8">
        <v>54</v>
      </c>
      <c r="D8">
        <v>49</v>
      </c>
      <c r="E8">
        <v>19</v>
      </c>
      <c r="F8">
        <v>17</v>
      </c>
      <c r="G8" t="s">
        <v>146</v>
      </c>
    </row>
    <row r="9" spans="2:8">
      <c r="B9">
        <v>2032</v>
      </c>
      <c r="C9">
        <v>56</v>
      </c>
      <c r="D9">
        <v>51</v>
      </c>
      <c r="E9">
        <v>21</v>
      </c>
      <c r="F9">
        <v>19</v>
      </c>
      <c r="G9" t="s">
        <v>147</v>
      </c>
    </row>
    <row r="10" spans="2:8">
      <c r="B10">
        <v>2034</v>
      </c>
      <c r="C10">
        <v>58</v>
      </c>
      <c r="D10">
        <v>53</v>
      </c>
      <c r="E10">
        <v>23</v>
      </c>
      <c r="F10">
        <v>21</v>
      </c>
      <c r="G10" t="s">
        <v>148</v>
      </c>
    </row>
    <row r="11" spans="2:8">
      <c r="B11">
        <v>2036</v>
      </c>
      <c r="C11">
        <v>60</v>
      </c>
      <c r="D11">
        <v>55</v>
      </c>
      <c r="E11">
        <v>25</v>
      </c>
      <c r="F11">
        <v>23</v>
      </c>
      <c r="G11" t="s">
        <v>149</v>
      </c>
    </row>
    <row r="12" spans="2:8">
      <c r="B12">
        <v>2038</v>
      </c>
      <c r="C12">
        <v>62</v>
      </c>
      <c r="D12">
        <v>57</v>
      </c>
      <c r="E12">
        <v>27</v>
      </c>
      <c r="F12">
        <v>25</v>
      </c>
      <c r="G12" t="s">
        <v>151</v>
      </c>
    </row>
    <row r="13" spans="2:8">
      <c r="B13">
        <v>2041</v>
      </c>
      <c r="C13">
        <v>65</v>
      </c>
      <c r="D13">
        <v>60</v>
      </c>
      <c r="E13">
        <v>30</v>
      </c>
      <c r="F13">
        <v>28</v>
      </c>
      <c r="G13" t="s">
        <v>152</v>
      </c>
    </row>
    <row r="14" spans="2:8">
      <c r="B14">
        <v>2042</v>
      </c>
      <c r="C14">
        <v>66</v>
      </c>
      <c r="D14">
        <v>61</v>
      </c>
      <c r="E14">
        <v>31</v>
      </c>
      <c r="F14">
        <v>29</v>
      </c>
      <c r="G14" t="s">
        <v>154</v>
      </c>
    </row>
    <row r="15" spans="2:8">
      <c r="B15">
        <v>2043</v>
      </c>
      <c r="C15">
        <v>67</v>
      </c>
      <c r="D15">
        <v>62</v>
      </c>
      <c r="E15">
        <v>32</v>
      </c>
      <c r="F15">
        <v>30</v>
      </c>
      <c r="G15" t="s">
        <v>156</v>
      </c>
    </row>
    <row r="16" spans="2:8">
      <c r="B16">
        <v>2046</v>
      </c>
      <c r="C16">
        <v>70</v>
      </c>
      <c r="D16">
        <v>65</v>
      </c>
      <c r="E16">
        <v>35</v>
      </c>
      <c r="F16">
        <v>33</v>
      </c>
      <c r="G16" t="s">
        <v>158</v>
      </c>
    </row>
  </sheetData>
  <mergeCells count="4">
    <mergeCell ref="C3:F3"/>
    <mergeCell ref="B3:B4"/>
    <mergeCell ref="G3:G4"/>
    <mergeCell ref="H3:H4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72642-0E70-4589-88C6-3A0808B9566C}">
  <dimension ref="B2:D11"/>
  <sheetViews>
    <sheetView workbookViewId="0">
      <selection activeCell="D15" sqref="D15"/>
    </sheetView>
  </sheetViews>
  <sheetFormatPr defaultRowHeight="18.75"/>
  <cols>
    <col min="2" max="2" width="29.5" customWidth="1"/>
    <col min="3" max="3" width="18.25" customWidth="1"/>
    <col min="4" max="4" width="40.25" bestFit="1" customWidth="1"/>
  </cols>
  <sheetData>
    <row r="2" spans="2:4">
      <c r="B2" s="87" t="s">
        <v>169</v>
      </c>
      <c r="C2" s="89" t="s">
        <v>170</v>
      </c>
    </row>
    <row r="3" spans="2:4">
      <c r="B3" s="83" t="s">
        <v>171</v>
      </c>
      <c r="C3" s="88" t="s">
        <v>172</v>
      </c>
    </row>
    <row r="4" spans="2:4">
      <c r="B4" s="83" t="s">
        <v>173</v>
      </c>
      <c r="C4" s="88" t="s">
        <v>174</v>
      </c>
    </row>
    <row r="5" spans="2:4">
      <c r="B5" s="83" t="s">
        <v>175</v>
      </c>
      <c r="C5" s="88" t="s">
        <v>176</v>
      </c>
    </row>
    <row r="6" spans="2:4">
      <c r="B6" s="83" t="s">
        <v>177</v>
      </c>
      <c r="C6" s="88" t="s">
        <v>178</v>
      </c>
    </row>
    <row r="7" spans="2:4">
      <c r="B7" s="83" t="s">
        <v>179</v>
      </c>
      <c r="C7" s="88" t="s">
        <v>180</v>
      </c>
      <c r="D7" t="s">
        <v>189</v>
      </c>
    </row>
    <row r="8" spans="2:4">
      <c r="B8" s="83" t="s">
        <v>181</v>
      </c>
      <c r="C8" s="88" t="s">
        <v>182</v>
      </c>
    </row>
    <row r="9" spans="2:4">
      <c r="B9" s="83" t="s">
        <v>183</v>
      </c>
      <c r="C9" s="88" t="s">
        <v>184</v>
      </c>
    </row>
    <row r="10" spans="2:4">
      <c r="B10" s="83" t="s">
        <v>185</v>
      </c>
      <c r="C10" s="88" t="s">
        <v>186</v>
      </c>
    </row>
    <row r="11" spans="2:4">
      <c r="B11" s="83" t="s">
        <v>187</v>
      </c>
      <c r="C11" s="88" t="s">
        <v>188</v>
      </c>
      <c r="D11" t="s">
        <v>190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6FAEC-2B20-4848-9381-35D9168A7D92}">
  <dimension ref="B1:E149"/>
  <sheetViews>
    <sheetView topLeftCell="A93" workbookViewId="0">
      <selection activeCell="B113" sqref="B113"/>
    </sheetView>
  </sheetViews>
  <sheetFormatPr defaultRowHeight="18.75"/>
  <cols>
    <col min="2" max="2" width="17.875" customWidth="1"/>
    <col min="3" max="3" width="24.75" customWidth="1"/>
    <col min="4" max="4" width="17.625" customWidth="1"/>
  </cols>
  <sheetData>
    <row r="1" spans="2:4" ht="39.75">
      <c r="B1" s="94" t="s">
        <v>310</v>
      </c>
    </row>
    <row r="3" spans="2:4" ht="30">
      <c r="B3" s="39" t="s">
        <v>191</v>
      </c>
    </row>
    <row r="5" spans="2:4">
      <c r="B5" t="s">
        <v>192</v>
      </c>
    </row>
    <row r="7" spans="2:4">
      <c r="B7" s="90" t="s">
        <v>193</v>
      </c>
      <c r="C7" s="90" t="s">
        <v>194</v>
      </c>
      <c r="D7" s="90" t="s">
        <v>195</v>
      </c>
    </row>
    <row r="8" spans="2:4">
      <c r="B8" s="91" t="s">
        <v>196</v>
      </c>
      <c r="C8" s="91" t="s">
        <v>197</v>
      </c>
      <c r="D8" s="91">
        <v>400</v>
      </c>
    </row>
    <row r="9" spans="2:4">
      <c r="B9" s="91" t="s">
        <v>198</v>
      </c>
      <c r="C9" s="91" t="s">
        <v>199</v>
      </c>
      <c r="D9" s="91">
        <v>380</v>
      </c>
    </row>
    <row r="10" spans="2:4">
      <c r="B10" s="91" t="s">
        <v>200</v>
      </c>
      <c r="C10" s="91" t="s">
        <v>201</v>
      </c>
      <c r="D10" s="91">
        <v>360</v>
      </c>
    </row>
    <row r="12" spans="2:4">
      <c r="B12" t="s">
        <v>202</v>
      </c>
    </row>
    <row r="14" spans="2:4">
      <c r="B14" t="s">
        <v>203</v>
      </c>
    </row>
    <row r="18" spans="2:3" ht="30">
      <c r="B18" s="39" t="s">
        <v>204</v>
      </c>
    </row>
    <row r="20" spans="2:3">
      <c r="B20" t="s">
        <v>205</v>
      </c>
    </row>
    <row r="22" spans="2:3">
      <c r="B22" s="90" t="s">
        <v>206</v>
      </c>
      <c r="C22" s="90" t="s">
        <v>195</v>
      </c>
    </row>
    <row r="23" spans="2:3">
      <c r="B23" s="91" t="s">
        <v>207</v>
      </c>
      <c r="C23" s="91">
        <v>15</v>
      </c>
    </row>
    <row r="24" spans="2:3" ht="37.5">
      <c r="B24" s="91" t="s">
        <v>208</v>
      </c>
      <c r="C24" s="91">
        <v>25</v>
      </c>
    </row>
    <row r="25" spans="2:3">
      <c r="B25" s="91" t="s">
        <v>209</v>
      </c>
      <c r="C25" s="91">
        <v>40</v>
      </c>
    </row>
    <row r="27" spans="2:3">
      <c r="B27" t="s">
        <v>210</v>
      </c>
    </row>
    <row r="29" spans="2:3">
      <c r="B29" t="s">
        <v>211</v>
      </c>
    </row>
    <row r="33" spans="2:3" ht="30">
      <c r="B33" s="39" t="s">
        <v>212</v>
      </c>
    </row>
    <row r="35" spans="2:3">
      <c r="B35" t="s">
        <v>213</v>
      </c>
    </row>
    <row r="37" spans="2:3">
      <c r="B37" s="90" t="s">
        <v>193</v>
      </c>
      <c r="C37" s="90" t="s">
        <v>214</v>
      </c>
    </row>
    <row r="38" spans="2:3">
      <c r="B38" s="91" t="s">
        <v>215</v>
      </c>
      <c r="C38" s="91">
        <v>100</v>
      </c>
    </row>
    <row r="39" spans="2:3">
      <c r="B39" s="91" t="s">
        <v>216</v>
      </c>
      <c r="C39" s="91">
        <v>0</v>
      </c>
    </row>
    <row r="41" spans="2:3">
      <c r="B41" t="s">
        <v>217</v>
      </c>
    </row>
    <row r="45" spans="2:3" ht="30">
      <c r="B45" s="39" t="s">
        <v>218</v>
      </c>
    </row>
    <row r="47" spans="2:3">
      <c r="B47" t="s">
        <v>219</v>
      </c>
    </row>
    <row r="49" spans="2:4" ht="22.5">
      <c r="B49" s="92" t="s">
        <v>220</v>
      </c>
    </row>
    <row r="51" spans="2:4">
      <c r="B51" s="90" t="s">
        <v>221</v>
      </c>
      <c r="C51" s="90" t="s">
        <v>195</v>
      </c>
    </row>
    <row r="52" spans="2:4">
      <c r="B52" s="91" t="s">
        <v>222</v>
      </c>
      <c r="C52" s="91">
        <v>54</v>
      </c>
    </row>
    <row r="53" spans="2:4">
      <c r="B53" s="91" t="s">
        <v>223</v>
      </c>
      <c r="C53" s="91">
        <v>60</v>
      </c>
    </row>
    <row r="54" spans="2:4">
      <c r="B54" s="91" t="s">
        <v>224</v>
      </c>
      <c r="C54" s="91">
        <v>160</v>
      </c>
    </row>
    <row r="55" spans="2:4" ht="37.5">
      <c r="B55" s="91" t="s">
        <v>225</v>
      </c>
      <c r="C55" s="91">
        <v>30</v>
      </c>
    </row>
    <row r="56" spans="2:4">
      <c r="B56" s="91" t="s">
        <v>226</v>
      </c>
      <c r="C56" s="91">
        <v>120</v>
      </c>
    </row>
    <row r="57" spans="2:4" ht="37.5">
      <c r="B57" s="91" t="s">
        <v>227</v>
      </c>
      <c r="C57" s="91">
        <v>25</v>
      </c>
    </row>
    <row r="58" spans="2:4">
      <c r="B58" s="91" t="s">
        <v>228</v>
      </c>
      <c r="C58" s="91" t="s">
        <v>229</v>
      </c>
    </row>
    <row r="60" spans="2:4">
      <c r="B60" t="s">
        <v>230</v>
      </c>
    </row>
    <row r="62" spans="2:4" ht="22.5">
      <c r="B62" s="92" t="s">
        <v>231</v>
      </c>
    </row>
    <row r="64" spans="2:4">
      <c r="B64" s="90" t="s">
        <v>138</v>
      </c>
      <c r="C64" s="90" t="s">
        <v>221</v>
      </c>
      <c r="D64" s="90" t="s">
        <v>232</v>
      </c>
    </row>
    <row r="65" spans="2:4">
      <c r="B65" s="91">
        <v>2026</v>
      </c>
      <c r="C65" s="91" t="s">
        <v>233</v>
      </c>
      <c r="D65" s="91">
        <v>108</v>
      </c>
    </row>
    <row r="66" spans="2:4">
      <c r="B66" s="91">
        <v>2027</v>
      </c>
      <c r="C66" s="91" t="s">
        <v>234</v>
      </c>
      <c r="D66" s="91">
        <v>114</v>
      </c>
    </row>
    <row r="67" spans="2:4">
      <c r="B67" s="91">
        <v>2028</v>
      </c>
      <c r="C67" s="91" t="s">
        <v>235</v>
      </c>
      <c r="D67" s="91">
        <v>114</v>
      </c>
    </row>
    <row r="68" spans="2:4">
      <c r="B68" s="91">
        <v>2029</v>
      </c>
      <c r="C68" s="91" t="s">
        <v>236</v>
      </c>
      <c r="D68" s="91">
        <v>120</v>
      </c>
    </row>
    <row r="69" spans="2:4" ht="37.5">
      <c r="B69" s="91">
        <v>2030</v>
      </c>
      <c r="C69" s="91" t="s">
        <v>237</v>
      </c>
      <c r="D69" s="91">
        <v>250</v>
      </c>
    </row>
    <row r="70" spans="2:4" ht="37.5">
      <c r="B70" s="91">
        <v>2031</v>
      </c>
      <c r="C70" s="91" t="s">
        <v>238</v>
      </c>
      <c r="D70" s="91">
        <v>220</v>
      </c>
    </row>
    <row r="71" spans="2:4" ht="56.25">
      <c r="B71" s="91">
        <v>2032</v>
      </c>
      <c r="C71" s="91" t="s">
        <v>239</v>
      </c>
      <c r="D71" s="91">
        <v>401</v>
      </c>
    </row>
    <row r="72" spans="2:4" ht="37.5">
      <c r="B72" s="91">
        <v>2033</v>
      </c>
      <c r="C72" s="91" t="s">
        <v>240</v>
      </c>
      <c r="D72" s="91">
        <v>376</v>
      </c>
    </row>
    <row r="73" spans="2:4">
      <c r="B73" s="91">
        <v>2034</v>
      </c>
      <c r="C73" s="91" t="s">
        <v>241</v>
      </c>
      <c r="D73" s="91">
        <v>216</v>
      </c>
    </row>
    <row r="74" spans="2:4">
      <c r="B74" s="91">
        <v>2035</v>
      </c>
      <c r="C74" s="91" t="s">
        <v>241</v>
      </c>
      <c r="D74" s="91">
        <v>216</v>
      </c>
    </row>
    <row r="75" spans="2:4">
      <c r="B75" s="91" t="s">
        <v>200</v>
      </c>
      <c r="C75" s="91" t="s">
        <v>242</v>
      </c>
      <c r="D75" s="91">
        <v>0</v>
      </c>
    </row>
    <row r="77" spans="2:4">
      <c r="B77" t="s">
        <v>243</v>
      </c>
    </row>
    <row r="79" spans="2:4">
      <c r="B79" t="s">
        <v>244</v>
      </c>
    </row>
    <row r="83" spans="2:4" ht="30">
      <c r="B83" s="39" t="s">
        <v>245</v>
      </c>
    </row>
    <row r="85" spans="2:4">
      <c r="B85" t="s">
        <v>246</v>
      </c>
    </row>
    <row r="87" spans="2:4">
      <c r="B87" s="90" t="s">
        <v>193</v>
      </c>
      <c r="C87" s="90" t="s">
        <v>247</v>
      </c>
      <c r="D87" s="90" t="s">
        <v>195</v>
      </c>
    </row>
    <row r="88" spans="2:4">
      <c r="B88" s="91" t="s">
        <v>248</v>
      </c>
      <c r="C88" s="91" t="s">
        <v>249</v>
      </c>
      <c r="D88" s="91">
        <v>48</v>
      </c>
    </row>
    <row r="89" spans="2:4">
      <c r="B89" s="91" t="s">
        <v>250</v>
      </c>
      <c r="C89" s="91" t="s">
        <v>251</v>
      </c>
      <c r="D89" s="91">
        <v>30</v>
      </c>
    </row>
    <row r="90" spans="2:4">
      <c r="B90" s="91" t="s">
        <v>252</v>
      </c>
      <c r="C90" s="91" t="s">
        <v>253</v>
      </c>
      <c r="D90" s="91">
        <v>18</v>
      </c>
    </row>
    <row r="92" spans="2:4">
      <c r="B92" t="s">
        <v>254</v>
      </c>
    </row>
    <row r="96" spans="2:4" ht="30">
      <c r="B96" s="39" t="s">
        <v>255</v>
      </c>
    </row>
    <row r="98" spans="2:4">
      <c r="B98" t="s">
        <v>256</v>
      </c>
    </row>
    <row r="100" spans="2:4">
      <c r="B100" s="90" t="s">
        <v>206</v>
      </c>
      <c r="C100" s="90" t="s">
        <v>195</v>
      </c>
      <c r="D100" s="90" t="s">
        <v>193</v>
      </c>
    </row>
    <row r="101" spans="2:4">
      <c r="B101" s="91" t="s">
        <v>257</v>
      </c>
      <c r="C101" s="91">
        <v>40</v>
      </c>
      <c r="D101" s="91" t="s">
        <v>258</v>
      </c>
    </row>
    <row r="102" spans="2:4">
      <c r="B102" s="91" t="s">
        <v>259</v>
      </c>
      <c r="C102" s="91">
        <v>10</v>
      </c>
      <c r="D102" s="91" t="s">
        <v>260</v>
      </c>
    </row>
    <row r="103" spans="2:4">
      <c r="B103" s="91" t="s">
        <v>261</v>
      </c>
      <c r="C103" s="91">
        <v>20</v>
      </c>
      <c r="D103" s="91" t="s">
        <v>260</v>
      </c>
    </row>
    <row r="104" spans="2:4">
      <c r="B104" s="91" t="s">
        <v>262</v>
      </c>
      <c r="C104" s="91">
        <v>20</v>
      </c>
      <c r="D104" s="91" t="s">
        <v>311</v>
      </c>
    </row>
    <row r="105" spans="2:4">
      <c r="B105" s="91" t="s">
        <v>263</v>
      </c>
      <c r="C105" s="91">
        <v>20</v>
      </c>
      <c r="D105" s="91" t="s">
        <v>264</v>
      </c>
    </row>
    <row r="107" spans="2:4">
      <c r="B107" t="s">
        <v>265</v>
      </c>
    </row>
    <row r="109" spans="2:4">
      <c r="B109" t="s">
        <v>266</v>
      </c>
    </row>
    <row r="111" spans="2:4">
      <c r="B111" s="87" t="s">
        <v>193</v>
      </c>
      <c r="C111" s="87" t="s">
        <v>195</v>
      </c>
    </row>
    <row r="112" spans="2:4">
      <c r="B112" s="91" t="s">
        <v>313</v>
      </c>
      <c r="C112" s="91">
        <v>70</v>
      </c>
    </row>
    <row r="113" spans="2:5">
      <c r="B113" s="91" t="s">
        <v>312</v>
      </c>
      <c r="C113" s="91">
        <v>90</v>
      </c>
    </row>
    <row r="114" spans="2:5">
      <c r="B114" s="91" t="s">
        <v>267</v>
      </c>
      <c r="C114" s="91">
        <v>70</v>
      </c>
    </row>
    <row r="115" spans="2:5">
      <c r="B115" s="91" t="s">
        <v>268</v>
      </c>
      <c r="C115" s="91">
        <v>50</v>
      </c>
    </row>
    <row r="117" spans="2:5">
      <c r="B117" t="s">
        <v>269</v>
      </c>
    </row>
    <row r="119" spans="2:5">
      <c r="B119" t="s">
        <v>270</v>
      </c>
    </row>
    <row r="123" spans="2:5" ht="30">
      <c r="B123" s="39" t="s">
        <v>272</v>
      </c>
    </row>
    <row r="125" spans="2:5">
      <c r="B125" s="90" t="s">
        <v>138</v>
      </c>
      <c r="C125" s="90" t="s">
        <v>273</v>
      </c>
      <c r="D125" s="90" t="s">
        <v>221</v>
      </c>
      <c r="E125" s="90" t="s">
        <v>274</v>
      </c>
    </row>
    <row r="126" spans="2:5" ht="36.75" customHeight="1">
      <c r="B126" s="91">
        <v>2028</v>
      </c>
      <c r="C126" s="91" t="s">
        <v>275</v>
      </c>
      <c r="D126" s="91" t="s">
        <v>276</v>
      </c>
      <c r="E126" s="91">
        <v>400</v>
      </c>
    </row>
    <row r="127" spans="2:5" ht="36.75" customHeight="1">
      <c r="B127" s="91">
        <v>2038</v>
      </c>
      <c r="C127" s="91" t="s">
        <v>150</v>
      </c>
      <c r="D127" s="91" t="s">
        <v>151</v>
      </c>
      <c r="E127" s="91">
        <v>400</v>
      </c>
    </row>
    <row r="128" spans="2:5" ht="36.75" customHeight="1">
      <c r="B128" s="91">
        <v>2039</v>
      </c>
      <c r="C128" s="91" t="s">
        <v>155</v>
      </c>
      <c r="D128" s="91" t="s">
        <v>277</v>
      </c>
      <c r="E128" s="91">
        <v>100</v>
      </c>
    </row>
    <row r="129" spans="2:5" ht="36.75" customHeight="1">
      <c r="B129" s="91">
        <v>2042</v>
      </c>
      <c r="C129" s="91" t="s">
        <v>153</v>
      </c>
      <c r="D129" s="91" t="s">
        <v>278</v>
      </c>
      <c r="E129" s="91">
        <v>200</v>
      </c>
    </row>
    <row r="130" spans="2:5" ht="36.75" customHeight="1">
      <c r="B130" s="91">
        <v>2043</v>
      </c>
      <c r="C130" s="91" t="s">
        <v>279</v>
      </c>
      <c r="D130" s="91" t="s">
        <v>280</v>
      </c>
      <c r="E130" s="91">
        <v>100</v>
      </c>
    </row>
    <row r="131" spans="2:5" ht="36.75" customHeight="1">
      <c r="B131" s="91">
        <v>2046</v>
      </c>
      <c r="C131" s="91" t="s">
        <v>157</v>
      </c>
      <c r="D131" s="91" t="s">
        <v>281</v>
      </c>
      <c r="E131" s="91">
        <v>300</v>
      </c>
    </row>
    <row r="132" spans="2:5" ht="36.75" customHeight="1">
      <c r="B132" s="91">
        <v>2056</v>
      </c>
      <c r="C132" s="91" t="s">
        <v>282</v>
      </c>
      <c r="D132" s="91" t="s">
        <v>283</v>
      </c>
      <c r="E132" s="91">
        <v>100</v>
      </c>
    </row>
    <row r="134" spans="2:5">
      <c r="B134" t="s">
        <v>284</v>
      </c>
    </row>
    <row r="136" spans="2:5">
      <c r="B136" t="s">
        <v>285</v>
      </c>
    </row>
    <row r="140" spans="2:5" ht="39.75">
      <c r="B140" s="94" t="s">
        <v>294</v>
      </c>
    </row>
    <row r="142" spans="2:5">
      <c r="B142" s="90" t="s">
        <v>295</v>
      </c>
      <c r="C142" s="90" t="s">
        <v>296</v>
      </c>
    </row>
    <row r="143" spans="2:5">
      <c r="B143" s="91" t="s">
        <v>297</v>
      </c>
      <c r="C143" s="91" t="s">
        <v>298</v>
      </c>
    </row>
    <row r="144" spans="2:5">
      <c r="B144" s="91" t="s">
        <v>299</v>
      </c>
      <c r="C144" s="91" t="s">
        <v>300</v>
      </c>
    </row>
    <row r="145" spans="2:3">
      <c r="B145" s="91" t="s">
        <v>301</v>
      </c>
      <c r="C145" s="91" t="s">
        <v>302</v>
      </c>
    </row>
    <row r="146" spans="2:3">
      <c r="B146" s="91" t="s">
        <v>232</v>
      </c>
      <c r="C146" s="91" t="s">
        <v>303</v>
      </c>
    </row>
    <row r="147" spans="2:3">
      <c r="B147" s="91" t="s">
        <v>304</v>
      </c>
      <c r="C147" s="91" t="s">
        <v>305</v>
      </c>
    </row>
    <row r="148" spans="2:3">
      <c r="B148" s="91" t="s">
        <v>306</v>
      </c>
      <c r="C148" s="91" t="s">
        <v>307</v>
      </c>
    </row>
    <row r="149" spans="2:3" ht="37.5">
      <c r="B149" s="91" t="s">
        <v>308</v>
      </c>
      <c r="C149" s="91" t="s">
        <v>309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5A3CC-54A4-4A2C-B41B-E3E8B7F66C75}">
  <dimension ref="B2:B13"/>
  <sheetViews>
    <sheetView workbookViewId="0">
      <selection activeCell="E19" sqref="E19"/>
    </sheetView>
  </sheetViews>
  <sheetFormatPr defaultRowHeight="18.75"/>
  <sheetData>
    <row r="2" spans="2:2" ht="30">
      <c r="B2" s="39" t="s">
        <v>286</v>
      </c>
    </row>
    <row r="4" spans="2:2">
      <c r="B4" t="s">
        <v>287</v>
      </c>
    </row>
    <row r="6" spans="2:2">
      <c r="B6" t="s">
        <v>288</v>
      </c>
    </row>
    <row r="7" spans="2:2">
      <c r="B7" s="93"/>
    </row>
    <row r="8" spans="2:2">
      <c r="B8" s="93" t="s">
        <v>289</v>
      </c>
    </row>
    <row r="9" spans="2:2">
      <c r="B9" s="93" t="s">
        <v>290</v>
      </c>
    </row>
    <row r="10" spans="2:2">
      <c r="B10" s="93" t="s">
        <v>291</v>
      </c>
    </row>
    <row r="11" spans="2:2">
      <c r="B11" s="93" t="s">
        <v>292</v>
      </c>
    </row>
    <row r="13" spans="2:2">
      <c r="B13" t="s">
        <v>293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F5AA-FDCF-40A1-9D2A-F5061120CFDD}">
  <dimension ref="B2:F28"/>
  <sheetViews>
    <sheetView showGridLines="0" workbookViewId="0"/>
  </sheetViews>
  <sheetFormatPr defaultRowHeight="18.75"/>
  <cols>
    <col min="1" max="1" width="2.5" customWidth="1"/>
    <col min="2" max="2" width="2.5" hidden="1" customWidth="1"/>
    <col min="3" max="3" width="2.5" customWidth="1"/>
    <col min="4" max="4" width="21.375" bestFit="1" customWidth="1"/>
    <col min="6" max="6" width="15.25" bestFit="1" customWidth="1"/>
  </cols>
  <sheetData>
    <row r="2" spans="2:6">
      <c r="D2" t="s">
        <v>59</v>
      </c>
      <c r="F2" s="44"/>
    </row>
    <row r="3" spans="2:6">
      <c r="C3" s="45"/>
      <c r="D3" s="46"/>
      <c r="E3" s="47" t="s">
        <v>60</v>
      </c>
      <c r="F3" s="47" t="s">
        <v>61</v>
      </c>
    </row>
    <row r="4" spans="2:6" ht="19.5" thickBot="1">
      <c r="B4">
        <v>1</v>
      </c>
      <c r="C4" s="48" t="s">
        <v>62</v>
      </c>
      <c r="D4" s="49"/>
      <c r="E4" s="50"/>
      <c r="F4" s="51">
        <f>SUM(F5:F7)</f>
        <v>0</v>
      </c>
    </row>
    <row r="5" spans="2:6" ht="20.25" thickTop="1" thickBot="1">
      <c r="C5" s="52"/>
      <c r="D5" s="53" t="s">
        <v>63</v>
      </c>
      <c r="E5" s="54"/>
      <c r="F5" s="55">
        <f t="shared" ref="F5:F27" si="0">E5*12</f>
        <v>0</v>
      </c>
    </row>
    <row r="6" spans="2:6" ht="20.25" thickTop="1" thickBot="1">
      <c r="C6" s="52"/>
      <c r="D6" s="53" t="s">
        <v>64</v>
      </c>
      <c r="E6" s="56"/>
      <c r="F6" s="55">
        <f t="shared" si="0"/>
        <v>0</v>
      </c>
    </row>
    <row r="7" spans="2:6" ht="20.25" thickTop="1" thickBot="1">
      <c r="C7" s="57"/>
      <c r="D7" s="53" t="s">
        <v>65</v>
      </c>
      <c r="E7" s="56"/>
      <c r="F7" s="55">
        <f t="shared" si="0"/>
        <v>0</v>
      </c>
    </row>
    <row r="8" spans="2:6" ht="20.25" thickTop="1" thickBot="1">
      <c r="B8">
        <v>1</v>
      </c>
      <c r="C8" s="48" t="s">
        <v>66</v>
      </c>
      <c r="D8" s="49"/>
      <c r="E8" s="58"/>
      <c r="F8" s="59">
        <f>SUM(F9:F12)</f>
        <v>0</v>
      </c>
    </row>
    <row r="9" spans="2:6" ht="20.25" thickTop="1" thickBot="1">
      <c r="C9" s="52"/>
      <c r="D9" s="53" t="s">
        <v>67</v>
      </c>
      <c r="E9" s="56"/>
      <c r="F9" s="55">
        <f t="shared" si="0"/>
        <v>0</v>
      </c>
    </row>
    <row r="10" spans="2:6" ht="20.25" thickTop="1" thickBot="1">
      <c r="C10" s="52"/>
      <c r="D10" s="53" t="s">
        <v>68</v>
      </c>
      <c r="E10" s="56"/>
      <c r="F10" s="55">
        <f t="shared" si="0"/>
        <v>0</v>
      </c>
    </row>
    <row r="11" spans="2:6" ht="20.25" thickTop="1" thickBot="1">
      <c r="C11" s="52"/>
      <c r="D11" s="53" t="s">
        <v>69</v>
      </c>
      <c r="E11" s="56"/>
      <c r="F11" s="55">
        <f t="shared" si="0"/>
        <v>0</v>
      </c>
    </row>
    <row r="12" spans="2:6" ht="20.25" thickTop="1" thickBot="1">
      <c r="C12" s="57"/>
      <c r="D12" s="53" t="s">
        <v>70</v>
      </c>
      <c r="E12" s="56"/>
      <c r="F12" s="55">
        <f t="shared" si="0"/>
        <v>0</v>
      </c>
    </row>
    <row r="13" spans="2:6" ht="20.25" thickTop="1" thickBot="1">
      <c r="B13">
        <v>1</v>
      </c>
      <c r="C13" s="49" t="s">
        <v>71</v>
      </c>
      <c r="D13" s="60"/>
      <c r="E13" s="56"/>
      <c r="F13" s="61">
        <f t="shared" si="0"/>
        <v>0</v>
      </c>
    </row>
    <row r="14" spans="2:6" ht="20.25" thickTop="1" thickBot="1">
      <c r="B14">
        <v>1</v>
      </c>
      <c r="C14" s="49" t="s">
        <v>72</v>
      </c>
      <c r="D14" s="60"/>
      <c r="E14" s="56"/>
      <c r="F14" s="61">
        <f t="shared" si="0"/>
        <v>0</v>
      </c>
    </row>
    <row r="15" spans="2:6" ht="20.25" thickTop="1" thickBot="1">
      <c r="B15">
        <v>1</v>
      </c>
      <c r="C15" s="49" t="s">
        <v>73</v>
      </c>
      <c r="D15" s="60"/>
      <c r="E15" s="56"/>
      <c r="F15" s="61">
        <f t="shared" si="0"/>
        <v>0</v>
      </c>
    </row>
    <row r="16" spans="2:6" ht="20.25" thickTop="1" thickBot="1">
      <c r="B16">
        <v>1</v>
      </c>
      <c r="C16" s="48" t="s">
        <v>74</v>
      </c>
      <c r="D16" s="49"/>
      <c r="E16" s="58"/>
      <c r="F16" s="59">
        <f>SUM(F17:F19)</f>
        <v>0</v>
      </c>
    </row>
    <row r="17" spans="2:6" ht="20.25" thickTop="1" thickBot="1">
      <c r="C17" s="52"/>
      <c r="D17" s="53" t="s">
        <v>75</v>
      </c>
      <c r="E17" s="56"/>
      <c r="F17" s="55">
        <f t="shared" si="0"/>
        <v>0</v>
      </c>
    </row>
    <row r="18" spans="2:6" ht="20.25" thickTop="1" thickBot="1">
      <c r="C18" s="52"/>
      <c r="D18" s="53" t="s">
        <v>76</v>
      </c>
      <c r="E18" s="56"/>
      <c r="F18" s="55">
        <f t="shared" si="0"/>
        <v>0</v>
      </c>
    </row>
    <row r="19" spans="2:6" ht="20.25" thickTop="1" thickBot="1">
      <c r="C19" s="57"/>
      <c r="D19" s="53" t="s">
        <v>77</v>
      </c>
      <c r="E19" s="56"/>
      <c r="F19" s="55">
        <f t="shared" si="0"/>
        <v>0</v>
      </c>
    </row>
    <row r="20" spans="2:6" ht="20.25" thickTop="1" thickBot="1">
      <c r="B20">
        <v>1</v>
      </c>
      <c r="C20" s="48" t="s">
        <v>78</v>
      </c>
      <c r="D20" s="49"/>
      <c r="E20" s="58"/>
      <c r="F20" s="59">
        <f>SUM(F21:F23)</f>
        <v>0</v>
      </c>
    </row>
    <row r="21" spans="2:6" ht="20.25" thickTop="1" thickBot="1">
      <c r="C21" s="52"/>
      <c r="D21" s="53" t="s">
        <v>79</v>
      </c>
      <c r="E21" s="56"/>
      <c r="F21" s="55">
        <f t="shared" si="0"/>
        <v>0</v>
      </c>
    </row>
    <row r="22" spans="2:6" ht="20.25" thickTop="1" thickBot="1">
      <c r="C22" s="52"/>
      <c r="D22" s="53" t="s">
        <v>80</v>
      </c>
      <c r="E22" s="56"/>
      <c r="F22" s="55">
        <f t="shared" si="0"/>
        <v>0</v>
      </c>
    </row>
    <row r="23" spans="2:6" ht="20.25" thickTop="1" thickBot="1">
      <c r="C23" s="57"/>
      <c r="D23" s="53" t="s">
        <v>81</v>
      </c>
      <c r="E23" s="56"/>
      <c r="F23" s="55">
        <f t="shared" si="0"/>
        <v>0</v>
      </c>
    </row>
    <row r="24" spans="2:6" ht="20.25" thickTop="1" thickBot="1">
      <c r="B24">
        <v>1</v>
      </c>
      <c r="C24" s="48" t="s">
        <v>82</v>
      </c>
      <c r="D24" s="49"/>
      <c r="E24" s="58"/>
      <c r="F24" s="59">
        <f>SUM(F25:F27)</f>
        <v>0</v>
      </c>
    </row>
    <row r="25" spans="2:6" ht="20.25" thickTop="1" thickBot="1">
      <c r="C25" s="52"/>
      <c r="D25" s="53" t="s">
        <v>83</v>
      </c>
      <c r="E25" s="56"/>
      <c r="F25" s="55">
        <f t="shared" si="0"/>
        <v>0</v>
      </c>
    </row>
    <row r="26" spans="2:6" ht="20.25" thickTop="1" thickBot="1">
      <c r="C26" s="52"/>
      <c r="D26" s="53" t="s">
        <v>84</v>
      </c>
      <c r="E26" s="56"/>
      <c r="F26" s="55">
        <f t="shared" si="0"/>
        <v>0</v>
      </c>
    </row>
    <row r="27" spans="2:6" ht="20.25" thickTop="1" thickBot="1">
      <c r="C27" s="57"/>
      <c r="D27" s="53" t="s">
        <v>77</v>
      </c>
      <c r="E27" s="56"/>
      <c r="F27" s="55">
        <f t="shared" si="0"/>
        <v>0</v>
      </c>
    </row>
    <row r="28" spans="2:6" ht="19.5" thickTop="1">
      <c r="C28" s="131" t="s">
        <v>85</v>
      </c>
      <c r="D28" s="132"/>
      <c r="E28" s="62"/>
      <c r="F28" s="63">
        <f>SUMIF(B4:B27,1,F4:F27)</f>
        <v>0</v>
      </c>
    </row>
  </sheetData>
  <mergeCells count="1">
    <mergeCell ref="C28:D28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B1B6B-A7C4-4EE3-9C1A-3E1309771777}">
  <dimension ref="B2:F22"/>
  <sheetViews>
    <sheetView showGridLines="0" workbookViewId="0"/>
  </sheetViews>
  <sheetFormatPr defaultRowHeight="18.75"/>
  <cols>
    <col min="1" max="1" width="4" customWidth="1"/>
    <col min="2" max="2" width="3.375" bestFit="1" customWidth="1"/>
    <col min="3" max="3" width="33.875" customWidth="1"/>
    <col min="4" max="4" width="13" bestFit="1" customWidth="1"/>
    <col min="5" max="5" width="9.125" bestFit="1" customWidth="1"/>
    <col min="6" max="6" width="22.5" customWidth="1"/>
  </cols>
  <sheetData>
    <row r="2" spans="2:6">
      <c r="C2" t="s">
        <v>94</v>
      </c>
    </row>
    <row r="3" spans="2:6" ht="19.5" thickBot="1">
      <c r="C3" s="47" t="s">
        <v>93</v>
      </c>
      <c r="D3" s="65" t="s">
        <v>92</v>
      </c>
      <c r="E3" s="65" t="s">
        <v>91</v>
      </c>
      <c r="F3" s="65" t="s">
        <v>90</v>
      </c>
    </row>
    <row r="4" spans="2:6" ht="20.25" thickTop="1" thickBot="1">
      <c r="B4" t="s">
        <v>88</v>
      </c>
      <c r="C4" s="64" t="s">
        <v>89</v>
      </c>
      <c r="D4" s="64" t="s">
        <v>87</v>
      </c>
      <c r="E4" s="56">
        <v>70</v>
      </c>
      <c r="F4" s="64"/>
    </row>
    <row r="5" spans="2:6" ht="20.25" thickTop="1" thickBot="1">
      <c r="B5" t="s">
        <v>88</v>
      </c>
      <c r="C5" s="64" t="s">
        <v>25</v>
      </c>
      <c r="D5" s="64" t="s">
        <v>87</v>
      </c>
      <c r="E5" s="56">
        <v>65</v>
      </c>
      <c r="F5" s="64" t="s">
        <v>86</v>
      </c>
    </row>
    <row r="6" spans="2:6" ht="20.25" thickTop="1" thickBot="1">
      <c r="C6" s="64"/>
      <c r="D6" s="64"/>
      <c r="E6" s="56"/>
      <c r="F6" s="64"/>
    </row>
    <row r="7" spans="2:6" ht="20.25" thickTop="1" thickBot="1">
      <c r="C7" s="64"/>
      <c r="D7" s="64"/>
      <c r="E7" s="56"/>
      <c r="F7" s="64"/>
    </row>
    <row r="8" spans="2:6" ht="20.25" thickTop="1" thickBot="1">
      <c r="C8" s="64"/>
      <c r="D8" s="64"/>
      <c r="E8" s="56"/>
      <c r="F8" s="64"/>
    </row>
    <row r="9" spans="2:6" ht="20.25" thickTop="1" thickBot="1">
      <c r="C9" s="64"/>
      <c r="D9" s="64"/>
      <c r="E9" s="56"/>
      <c r="F9" s="64"/>
    </row>
    <row r="10" spans="2:6" ht="20.25" thickTop="1" thickBot="1">
      <c r="C10" s="64"/>
      <c r="D10" s="64"/>
      <c r="E10" s="56"/>
      <c r="F10" s="64"/>
    </row>
    <row r="11" spans="2:6" ht="20.25" thickTop="1" thickBot="1">
      <c r="C11" s="64"/>
      <c r="D11" s="64"/>
      <c r="E11" s="56"/>
      <c r="F11" s="64"/>
    </row>
    <row r="12" spans="2:6" ht="20.25" thickTop="1" thickBot="1">
      <c r="C12" s="64"/>
      <c r="D12" s="64"/>
      <c r="E12" s="56"/>
      <c r="F12" s="64"/>
    </row>
    <row r="13" spans="2:6" ht="20.25" thickTop="1" thickBot="1">
      <c r="C13" s="64"/>
      <c r="D13" s="64"/>
      <c r="E13" s="56"/>
      <c r="F13" s="64"/>
    </row>
    <row r="14" spans="2:6" ht="20.25" thickTop="1" thickBot="1">
      <c r="C14" s="64"/>
      <c r="D14" s="64"/>
      <c r="E14" s="56"/>
      <c r="F14" s="64"/>
    </row>
    <row r="15" spans="2:6" ht="20.25" thickTop="1" thickBot="1">
      <c r="C15" s="64"/>
      <c r="D15" s="64"/>
      <c r="E15" s="56"/>
      <c r="F15" s="64"/>
    </row>
    <row r="16" spans="2:6" ht="20.25" thickTop="1" thickBot="1">
      <c r="C16" s="64"/>
      <c r="D16" s="64"/>
      <c r="E16" s="56"/>
      <c r="F16" s="64"/>
    </row>
    <row r="17" spans="3:6" ht="20.25" thickTop="1" thickBot="1">
      <c r="C17" s="64"/>
      <c r="D17" s="64"/>
      <c r="E17" s="56"/>
      <c r="F17" s="64"/>
    </row>
    <row r="18" spans="3:6" ht="20.25" thickTop="1" thickBot="1">
      <c r="C18" s="64"/>
      <c r="D18" s="64"/>
      <c r="E18" s="56"/>
      <c r="F18" s="64"/>
    </row>
    <row r="19" spans="3:6" ht="20.25" thickTop="1" thickBot="1">
      <c r="C19" s="64"/>
      <c r="D19" s="64"/>
      <c r="E19" s="56"/>
      <c r="F19" s="64"/>
    </row>
    <row r="20" spans="3:6" ht="20.25" thickTop="1" thickBot="1">
      <c r="C20" s="64"/>
      <c r="D20" s="64"/>
      <c r="E20" s="56"/>
      <c r="F20" s="64"/>
    </row>
    <row r="21" spans="3:6" ht="20.25" thickTop="1" thickBot="1">
      <c r="C21" s="64"/>
      <c r="D21" s="64"/>
      <c r="E21" s="56"/>
      <c r="F21" s="64"/>
    </row>
    <row r="22" spans="3:6" ht="19.5" thickTop="1"/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0C22B-E4A1-4571-9BBA-682EA2618778}">
  <dimension ref="B2:F22"/>
  <sheetViews>
    <sheetView showGridLines="0" workbookViewId="0">
      <selection activeCell="J2" sqref="J2"/>
    </sheetView>
  </sheetViews>
  <sheetFormatPr defaultRowHeight="18.75"/>
  <cols>
    <col min="1" max="1" width="4" customWidth="1"/>
    <col min="2" max="2" width="3.375" bestFit="1" customWidth="1"/>
    <col min="3" max="3" width="33.875" customWidth="1"/>
    <col min="4" max="4" width="13" bestFit="1" customWidth="1"/>
    <col min="5" max="5" width="14.125" bestFit="1" customWidth="1"/>
    <col min="6" max="6" width="22.5" customWidth="1"/>
  </cols>
  <sheetData>
    <row r="2" spans="2:6">
      <c r="C2" t="s">
        <v>101</v>
      </c>
    </row>
    <row r="3" spans="2:6" ht="19.5" thickBot="1">
      <c r="C3" s="47" t="s">
        <v>100</v>
      </c>
      <c r="D3" s="65" t="s">
        <v>99</v>
      </c>
      <c r="E3" s="65" t="s">
        <v>98</v>
      </c>
      <c r="F3" s="65" t="s">
        <v>90</v>
      </c>
    </row>
    <row r="4" spans="2:6" ht="20.25" thickTop="1" thickBot="1">
      <c r="B4" t="s">
        <v>88</v>
      </c>
      <c r="C4" s="64" t="s">
        <v>97</v>
      </c>
      <c r="D4" s="64" t="s">
        <v>96</v>
      </c>
      <c r="E4" s="56" t="s">
        <v>95</v>
      </c>
      <c r="F4" s="64"/>
    </row>
    <row r="5" spans="2:6" ht="20.25" thickTop="1" thickBot="1">
      <c r="C5" s="64"/>
      <c r="D5" s="64"/>
      <c r="E5" s="56"/>
      <c r="F5" s="64"/>
    </row>
    <row r="6" spans="2:6" ht="20.25" thickTop="1" thickBot="1">
      <c r="C6" s="64"/>
      <c r="D6" s="64"/>
      <c r="E6" s="56"/>
      <c r="F6" s="64"/>
    </row>
    <row r="7" spans="2:6" ht="20.25" thickTop="1" thickBot="1">
      <c r="C7" s="64"/>
      <c r="D7" s="64"/>
      <c r="E7" s="56"/>
      <c r="F7" s="64"/>
    </row>
    <row r="8" spans="2:6" ht="20.25" thickTop="1" thickBot="1">
      <c r="C8" s="64"/>
      <c r="D8" s="64"/>
      <c r="E8" s="56"/>
      <c r="F8" s="64"/>
    </row>
    <row r="9" spans="2:6" ht="20.25" thickTop="1" thickBot="1">
      <c r="C9" s="64"/>
      <c r="D9" s="64"/>
      <c r="E9" s="56"/>
      <c r="F9" s="64"/>
    </row>
    <row r="10" spans="2:6" ht="20.25" thickTop="1" thickBot="1">
      <c r="C10" s="64"/>
      <c r="D10" s="64"/>
      <c r="E10" s="56"/>
      <c r="F10" s="64"/>
    </row>
    <row r="11" spans="2:6" ht="20.25" thickTop="1" thickBot="1">
      <c r="C11" s="64"/>
      <c r="D11" s="64"/>
      <c r="E11" s="56"/>
      <c r="F11" s="64"/>
    </row>
    <row r="12" spans="2:6" ht="20.25" thickTop="1" thickBot="1">
      <c r="C12" s="64"/>
      <c r="D12" s="64"/>
      <c r="E12" s="56"/>
      <c r="F12" s="64"/>
    </row>
    <row r="13" spans="2:6" ht="20.25" thickTop="1" thickBot="1">
      <c r="C13" s="64"/>
      <c r="D13" s="64"/>
      <c r="E13" s="56"/>
      <c r="F13" s="64"/>
    </row>
    <row r="14" spans="2:6" ht="20.25" thickTop="1" thickBot="1">
      <c r="C14" s="64"/>
      <c r="D14" s="64"/>
      <c r="E14" s="56"/>
      <c r="F14" s="64"/>
    </row>
    <row r="15" spans="2:6" ht="20.25" thickTop="1" thickBot="1">
      <c r="C15" s="64"/>
      <c r="D15" s="64"/>
      <c r="E15" s="56"/>
      <c r="F15" s="64"/>
    </row>
    <row r="16" spans="2:6" ht="20.25" thickTop="1" thickBot="1">
      <c r="C16" s="64"/>
      <c r="D16" s="64"/>
      <c r="E16" s="56"/>
      <c r="F16" s="64"/>
    </row>
    <row r="17" spans="3:6" ht="20.25" thickTop="1" thickBot="1">
      <c r="C17" s="64"/>
      <c r="D17" s="64"/>
      <c r="E17" s="56"/>
      <c r="F17" s="64"/>
    </row>
    <row r="18" spans="3:6" ht="20.25" thickTop="1" thickBot="1">
      <c r="C18" s="64"/>
      <c r="D18" s="64"/>
      <c r="E18" s="56"/>
      <c r="F18" s="64"/>
    </row>
    <row r="19" spans="3:6" ht="20.25" thickTop="1" thickBot="1">
      <c r="C19" s="64"/>
      <c r="D19" s="64"/>
      <c r="E19" s="56"/>
      <c r="F19" s="64"/>
    </row>
    <row r="20" spans="3:6" ht="20.25" thickTop="1" thickBot="1">
      <c r="C20" s="64"/>
      <c r="D20" s="64"/>
      <c r="E20" s="56"/>
      <c r="F20" s="64"/>
    </row>
    <row r="21" spans="3:6" ht="20.25" thickTop="1" thickBot="1">
      <c r="C21" s="64"/>
      <c r="D21" s="64"/>
      <c r="E21" s="56"/>
      <c r="F21" s="64"/>
    </row>
    <row r="22" spans="3:6" ht="19.5" thickTop="1"/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A92E8-F270-4653-90AC-396E48A10C92}">
  <dimension ref="B2:G22"/>
  <sheetViews>
    <sheetView showGridLines="0" workbookViewId="0"/>
  </sheetViews>
  <sheetFormatPr defaultRowHeight="18.75"/>
  <cols>
    <col min="1" max="1" width="4" customWidth="1"/>
    <col min="2" max="2" width="3.375" bestFit="1" customWidth="1"/>
    <col min="3" max="3" width="33.875" customWidth="1"/>
    <col min="4" max="4" width="13" bestFit="1" customWidth="1"/>
    <col min="5" max="6" width="9.125" bestFit="1" customWidth="1"/>
    <col min="7" max="7" width="22.5" customWidth="1"/>
  </cols>
  <sheetData>
    <row r="2" spans="2:7">
      <c r="C2" t="s">
        <v>108</v>
      </c>
    </row>
    <row r="3" spans="2:7" ht="19.5" thickBot="1">
      <c r="C3" s="47" t="s">
        <v>93</v>
      </c>
      <c r="D3" s="65" t="s">
        <v>92</v>
      </c>
      <c r="E3" s="65" t="s">
        <v>107</v>
      </c>
      <c r="F3" s="65" t="s">
        <v>98</v>
      </c>
      <c r="G3" s="65" t="s">
        <v>90</v>
      </c>
    </row>
    <row r="4" spans="2:7" ht="20.25" thickTop="1" thickBot="1">
      <c r="B4" t="s">
        <v>88</v>
      </c>
      <c r="C4" s="64" t="s">
        <v>106</v>
      </c>
      <c r="D4" s="64" t="s">
        <v>105</v>
      </c>
      <c r="E4" s="56">
        <v>60</v>
      </c>
      <c r="F4" s="56">
        <v>80</v>
      </c>
      <c r="G4" s="64" t="s">
        <v>104</v>
      </c>
    </row>
    <row r="5" spans="2:7" ht="20.25" thickTop="1" thickBot="1">
      <c r="B5" t="s">
        <v>88</v>
      </c>
      <c r="C5" s="64" t="s">
        <v>103</v>
      </c>
      <c r="D5" s="64" t="s">
        <v>102</v>
      </c>
      <c r="E5" s="56">
        <v>45</v>
      </c>
      <c r="F5" s="56">
        <v>55</v>
      </c>
      <c r="G5" s="64"/>
    </row>
    <row r="6" spans="2:7" ht="20.25" thickTop="1" thickBot="1">
      <c r="C6" s="64"/>
      <c r="D6" s="64"/>
      <c r="E6" s="56"/>
      <c r="F6" s="56"/>
      <c r="G6" s="64"/>
    </row>
    <row r="7" spans="2:7" ht="20.25" thickTop="1" thickBot="1">
      <c r="C7" s="64"/>
      <c r="D7" s="64"/>
      <c r="E7" s="56"/>
      <c r="F7" s="56"/>
      <c r="G7" s="64"/>
    </row>
    <row r="8" spans="2:7" ht="20.25" thickTop="1" thickBot="1">
      <c r="C8" s="64"/>
      <c r="D8" s="64"/>
      <c r="E8" s="56"/>
      <c r="F8" s="56"/>
      <c r="G8" s="64"/>
    </row>
    <row r="9" spans="2:7" ht="20.25" thickTop="1" thickBot="1">
      <c r="C9" s="64"/>
      <c r="D9" s="64"/>
      <c r="E9" s="56"/>
      <c r="F9" s="56"/>
      <c r="G9" s="64"/>
    </row>
    <row r="10" spans="2:7" ht="20.25" thickTop="1" thickBot="1">
      <c r="C10" s="64"/>
      <c r="D10" s="64"/>
      <c r="E10" s="56"/>
      <c r="F10" s="56"/>
      <c r="G10" s="64"/>
    </row>
    <row r="11" spans="2:7" ht="20.25" thickTop="1" thickBot="1">
      <c r="C11" s="64"/>
      <c r="D11" s="64"/>
      <c r="E11" s="56"/>
      <c r="F11" s="56"/>
      <c r="G11" s="64"/>
    </row>
    <row r="12" spans="2:7" ht="20.25" thickTop="1" thickBot="1">
      <c r="C12" s="64"/>
      <c r="D12" s="64"/>
      <c r="E12" s="56"/>
      <c r="F12" s="56"/>
      <c r="G12" s="64"/>
    </row>
    <row r="13" spans="2:7" ht="20.25" thickTop="1" thickBot="1">
      <c r="C13" s="64"/>
      <c r="D13" s="64"/>
      <c r="E13" s="56"/>
      <c r="F13" s="56"/>
      <c r="G13" s="64"/>
    </row>
    <row r="14" spans="2:7" ht="20.25" thickTop="1" thickBot="1">
      <c r="C14" s="64"/>
      <c r="D14" s="64"/>
      <c r="E14" s="56"/>
      <c r="F14" s="56"/>
      <c r="G14" s="64"/>
    </row>
    <row r="15" spans="2:7" ht="20.25" thickTop="1" thickBot="1">
      <c r="C15" s="64"/>
      <c r="D15" s="64"/>
      <c r="E15" s="56"/>
      <c r="F15" s="56"/>
      <c r="G15" s="64"/>
    </row>
    <row r="16" spans="2:7" ht="20.25" thickTop="1" thickBot="1">
      <c r="C16" s="64"/>
      <c r="D16" s="64"/>
      <c r="E16" s="56"/>
      <c r="F16" s="56"/>
      <c r="G16" s="64"/>
    </row>
    <row r="17" spans="3:7" ht="20.25" thickTop="1" thickBot="1">
      <c r="C17" s="64"/>
      <c r="D17" s="64"/>
      <c r="E17" s="56"/>
      <c r="F17" s="56"/>
      <c r="G17" s="64"/>
    </row>
    <row r="18" spans="3:7" ht="20.25" thickTop="1" thickBot="1">
      <c r="C18" s="64"/>
      <c r="D18" s="64"/>
      <c r="E18" s="56"/>
      <c r="F18" s="56"/>
      <c r="G18" s="64"/>
    </row>
    <row r="19" spans="3:7" ht="20.25" thickTop="1" thickBot="1">
      <c r="C19" s="64"/>
      <c r="D19" s="64"/>
      <c r="E19" s="56"/>
      <c r="F19" s="56"/>
      <c r="G19" s="64"/>
    </row>
    <row r="20" spans="3:7" ht="20.25" thickTop="1" thickBot="1">
      <c r="C20" s="64"/>
      <c r="D20" s="64"/>
      <c r="E20" s="56"/>
      <c r="F20" s="56"/>
      <c r="G20" s="64"/>
    </row>
    <row r="21" spans="3:7" ht="20.25" thickTop="1" thickBot="1">
      <c r="C21" s="64"/>
      <c r="D21" s="64"/>
      <c r="E21" s="56"/>
      <c r="F21" s="56"/>
      <c r="G21" s="64"/>
    </row>
    <row r="22" spans="3:7" ht="19.5" thickTop="1"/>
  </sheetData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2B712-B586-4AF4-913C-0033C83A5BCE}">
  <dimension ref="B2:G34"/>
  <sheetViews>
    <sheetView showGridLines="0" workbookViewId="0">
      <selection activeCell="L5" sqref="L5"/>
    </sheetView>
  </sheetViews>
  <sheetFormatPr defaultRowHeight="18.75"/>
  <cols>
    <col min="1" max="1" width="4.125" customWidth="1"/>
    <col min="2" max="2" width="9.625" customWidth="1"/>
    <col min="3" max="3" width="17.25" bestFit="1" customWidth="1"/>
    <col min="4" max="4" width="9" bestFit="1" customWidth="1"/>
    <col min="5" max="5" width="14.125" bestFit="1" customWidth="1"/>
    <col min="6" max="6" width="5.25" bestFit="1" customWidth="1"/>
    <col min="7" max="7" width="15.25" bestFit="1" customWidth="1"/>
  </cols>
  <sheetData>
    <row r="2" spans="2:7">
      <c r="B2" t="s">
        <v>124</v>
      </c>
      <c r="G2" s="44"/>
    </row>
    <row r="3" spans="2:7" ht="19.5" thickBot="1">
      <c r="B3" s="71" t="s">
        <v>123</v>
      </c>
      <c r="C3" s="47" t="s">
        <v>122</v>
      </c>
      <c r="D3" s="65" t="s">
        <v>121</v>
      </c>
      <c r="E3" s="65" t="s">
        <v>120</v>
      </c>
      <c r="F3" s="65" t="s">
        <v>119</v>
      </c>
      <c r="G3" s="47" t="s">
        <v>118</v>
      </c>
    </row>
    <row r="4" spans="2:7" ht="20.25" thickTop="1" thickBot="1">
      <c r="B4" s="64" t="s">
        <v>117</v>
      </c>
      <c r="C4" s="70"/>
      <c r="D4" s="70"/>
      <c r="E4" s="70"/>
      <c r="F4" s="70"/>
      <c r="G4" s="51">
        <f>SUM(G5:G13)</f>
        <v>5870000</v>
      </c>
    </row>
    <row r="5" spans="2:7" ht="20.25" thickTop="1" thickBot="1">
      <c r="B5" s="68"/>
      <c r="C5" s="64" t="s">
        <v>115</v>
      </c>
      <c r="D5" s="64"/>
      <c r="E5" s="56"/>
      <c r="F5" s="64"/>
      <c r="G5" s="55">
        <f t="shared" ref="G5:G13" si="0">E5*F5</f>
        <v>0</v>
      </c>
    </row>
    <row r="6" spans="2:7" ht="20.25" thickTop="1" thickBot="1">
      <c r="B6" s="67"/>
      <c r="C6" s="64" t="s">
        <v>114</v>
      </c>
      <c r="D6" s="64"/>
      <c r="E6" s="56"/>
      <c r="F6" s="64"/>
      <c r="G6" s="55">
        <f t="shared" si="0"/>
        <v>0</v>
      </c>
    </row>
    <row r="7" spans="2:7" ht="20.25" thickTop="1" thickBot="1">
      <c r="B7" s="67"/>
      <c r="C7" s="64" t="s">
        <v>113</v>
      </c>
      <c r="D7" s="64"/>
      <c r="E7" s="56"/>
      <c r="F7" s="64"/>
      <c r="G7" s="55">
        <f t="shared" si="0"/>
        <v>0</v>
      </c>
    </row>
    <row r="8" spans="2:7" ht="20.25" thickTop="1" thickBot="1">
      <c r="B8" s="67"/>
      <c r="C8" s="64" t="s">
        <v>112</v>
      </c>
      <c r="D8" s="64"/>
      <c r="E8" s="56"/>
      <c r="F8" s="64"/>
      <c r="G8" s="55">
        <f t="shared" si="0"/>
        <v>0</v>
      </c>
    </row>
    <row r="9" spans="2:7" ht="20.25" thickTop="1" thickBot="1">
      <c r="B9" s="67"/>
      <c r="C9" s="64" t="s">
        <v>111</v>
      </c>
      <c r="D9" s="64">
        <v>2025</v>
      </c>
      <c r="E9" s="56">
        <v>600000</v>
      </c>
      <c r="F9" s="64">
        <v>3</v>
      </c>
      <c r="G9" s="55">
        <f t="shared" si="0"/>
        <v>1800000</v>
      </c>
    </row>
    <row r="10" spans="2:7" ht="20.25" thickTop="1" thickBot="1">
      <c r="B10" s="67"/>
      <c r="C10" s="64" t="s">
        <v>110</v>
      </c>
      <c r="D10" s="64">
        <v>2028</v>
      </c>
      <c r="E10" s="56">
        <v>960000</v>
      </c>
      <c r="F10" s="64">
        <v>4</v>
      </c>
      <c r="G10" s="55">
        <f t="shared" si="0"/>
        <v>3840000</v>
      </c>
    </row>
    <row r="11" spans="2:7" ht="20.25" thickTop="1" thickBot="1">
      <c r="B11" s="67"/>
      <c r="C11" s="64" t="s">
        <v>109</v>
      </c>
      <c r="D11" s="64">
        <v>2028</v>
      </c>
      <c r="E11" s="56">
        <v>230000</v>
      </c>
      <c r="F11" s="64">
        <v>1</v>
      </c>
      <c r="G11" s="55">
        <f t="shared" si="0"/>
        <v>230000</v>
      </c>
    </row>
    <row r="12" spans="2:7" ht="20.25" thickTop="1" thickBot="1">
      <c r="B12" s="67"/>
      <c r="C12" s="64"/>
      <c r="D12" s="64"/>
      <c r="E12" s="56"/>
      <c r="F12" s="64"/>
      <c r="G12" s="55">
        <f t="shared" si="0"/>
        <v>0</v>
      </c>
    </row>
    <row r="13" spans="2:7" ht="20.25" thickTop="1" thickBot="1">
      <c r="B13" s="68"/>
      <c r="C13" s="64"/>
      <c r="D13" s="64"/>
      <c r="E13" s="56"/>
      <c r="F13" s="64"/>
      <c r="G13" s="55">
        <f t="shared" si="0"/>
        <v>0</v>
      </c>
    </row>
    <row r="14" spans="2:7" ht="20.25" thickTop="1" thickBot="1">
      <c r="B14" s="64" t="s">
        <v>116</v>
      </c>
      <c r="C14" s="69"/>
      <c r="D14" s="69"/>
      <c r="E14" s="69"/>
      <c r="F14" s="69"/>
      <c r="G14" s="51">
        <f>SUM(G15:G23)</f>
        <v>7490000</v>
      </c>
    </row>
    <row r="15" spans="2:7" ht="20.25" thickTop="1" thickBot="1">
      <c r="B15" s="68"/>
      <c r="C15" s="64" t="s">
        <v>115</v>
      </c>
      <c r="D15" s="64"/>
      <c r="E15" s="56"/>
      <c r="F15" s="64"/>
      <c r="G15" s="55">
        <f t="shared" ref="G15:G23" si="1">E15*F15</f>
        <v>0</v>
      </c>
    </row>
    <row r="16" spans="2:7" ht="20.25" thickTop="1" thickBot="1">
      <c r="B16" s="67"/>
      <c r="C16" s="64" t="s">
        <v>114</v>
      </c>
      <c r="D16" s="64"/>
      <c r="E16" s="56"/>
      <c r="F16" s="64"/>
      <c r="G16" s="55">
        <f t="shared" si="1"/>
        <v>0</v>
      </c>
    </row>
    <row r="17" spans="2:7" ht="20.25" thickTop="1" thickBot="1">
      <c r="B17" s="67"/>
      <c r="C17" s="64" t="s">
        <v>113</v>
      </c>
      <c r="D17" s="64"/>
      <c r="E17" s="56"/>
      <c r="F17" s="64"/>
      <c r="G17" s="55">
        <f t="shared" si="1"/>
        <v>0</v>
      </c>
    </row>
    <row r="18" spans="2:7" ht="20.25" thickTop="1" thickBot="1">
      <c r="B18" s="67"/>
      <c r="C18" s="64" t="s">
        <v>112</v>
      </c>
      <c r="D18" s="64">
        <v>2025</v>
      </c>
      <c r="E18" s="56">
        <v>540000</v>
      </c>
      <c r="F18" s="64">
        <v>3</v>
      </c>
      <c r="G18" s="55">
        <f t="shared" si="1"/>
        <v>1620000</v>
      </c>
    </row>
    <row r="19" spans="2:7" ht="20.25" thickTop="1" thickBot="1">
      <c r="B19" s="67"/>
      <c r="C19" s="64" t="s">
        <v>111</v>
      </c>
      <c r="D19" s="64">
        <v>2028</v>
      </c>
      <c r="E19" s="56">
        <v>600000</v>
      </c>
      <c r="F19" s="64">
        <v>3</v>
      </c>
      <c r="G19" s="55">
        <f t="shared" si="1"/>
        <v>1800000</v>
      </c>
    </row>
    <row r="20" spans="2:7" ht="20.25" thickTop="1" thickBot="1">
      <c r="B20" s="67"/>
      <c r="C20" s="64" t="s">
        <v>110</v>
      </c>
      <c r="D20" s="64">
        <v>2031</v>
      </c>
      <c r="E20" s="56">
        <v>960000</v>
      </c>
      <c r="F20" s="64">
        <v>4</v>
      </c>
      <c r="G20" s="55">
        <f t="shared" si="1"/>
        <v>3840000</v>
      </c>
    </row>
    <row r="21" spans="2:7" ht="20.25" thickTop="1" thickBot="1">
      <c r="B21" s="67"/>
      <c r="C21" s="64" t="s">
        <v>109</v>
      </c>
      <c r="D21" s="64">
        <v>2028</v>
      </c>
      <c r="E21" s="56">
        <v>230000</v>
      </c>
      <c r="F21" s="64">
        <v>1</v>
      </c>
      <c r="G21" s="55">
        <f t="shared" si="1"/>
        <v>230000</v>
      </c>
    </row>
    <row r="22" spans="2:7" ht="20.25" thickTop="1" thickBot="1">
      <c r="B22" s="67"/>
      <c r="C22" s="64"/>
      <c r="D22" s="64"/>
      <c r="E22" s="56"/>
      <c r="F22" s="64"/>
      <c r="G22" s="55">
        <f t="shared" si="1"/>
        <v>0</v>
      </c>
    </row>
    <row r="23" spans="2:7" ht="20.25" thickTop="1" thickBot="1">
      <c r="B23" s="68"/>
      <c r="C23" s="64"/>
      <c r="D23" s="64"/>
      <c r="E23" s="56"/>
      <c r="F23" s="64"/>
      <c r="G23" s="55">
        <f t="shared" si="1"/>
        <v>0</v>
      </c>
    </row>
    <row r="24" spans="2:7" ht="20.25" thickTop="1" thickBot="1">
      <c r="B24" s="64"/>
      <c r="C24" s="69"/>
      <c r="D24" s="69"/>
      <c r="E24" s="69"/>
      <c r="F24" s="69"/>
      <c r="G24" s="51">
        <f>SUM(G25:G33)</f>
        <v>0</v>
      </c>
    </row>
    <row r="25" spans="2:7" ht="20.25" thickTop="1" thickBot="1">
      <c r="B25" s="68"/>
      <c r="C25" s="64"/>
      <c r="D25" s="64"/>
      <c r="E25" s="56"/>
      <c r="F25" s="64"/>
      <c r="G25" s="55">
        <f t="shared" ref="G25:G33" si="2">E25*F25</f>
        <v>0</v>
      </c>
    </row>
    <row r="26" spans="2:7" ht="20.25" thickTop="1" thickBot="1">
      <c r="B26" s="67"/>
      <c r="C26" s="64"/>
      <c r="D26" s="64"/>
      <c r="E26" s="56"/>
      <c r="F26" s="64"/>
      <c r="G26" s="55">
        <f t="shared" si="2"/>
        <v>0</v>
      </c>
    </row>
    <row r="27" spans="2:7" ht="20.25" thickTop="1" thickBot="1">
      <c r="B27" s="67"/>
      <c r="C27" s="64"/>
      <c r="D27" s="64"/>
      <c r="E27" s="56"/>
      <c r="F27" s="64"/>
      <c r="G27" s="55">
        <f t="shared" si="2"/>
        <v>0</v>
      </c>
    </row>
    <row r="28" spans="2:7" ht="20.25" thickTop="1" thickBot="1">
      <c r="B28" s="67"/>
      <c r="C28" s="64"/>
      <c r="D28" s="64"/>
      <c r="E28" s="56"/>
      <c r="F28" s="64"/>
      <c r="G28" s="55">
        <f t="shared" si="2"/>
        <v>0</v>
      </c>
    </row>
    <row r="29" spans="2:7" ht="20.25" thickTop="1" thickBot="1">
      <c r="B29" s="67"/>
      <c r="C29" s="64"/>
      <c r="D29" s="64"/>
      <c r="E29" s="56"/>
      <c r="F29" s="64"/>
      <c r="G29" s="55">
        <f t="shared" si="2"/>
        <v>0</v>
      </c>
    </row>
    <row r="30" spans="2:7" ht="20.25" thickTop="1" thickBot="1">
      <c r="B30" s="67"/>
      <c r="C30" s="64"/>
      <c r="D30" s="64"/>
      <c r="E30" s="56"/>
      <c r="F30" s="64"/>
      <c r="G30" s="55">
        <f t="shared" si="2"/>
        <v>0</v>
      </c>
    </row>
    <row r="31" spans="2:7" ht="20.25" thickTop="1" thickBot="1">
      <c r="B31" s="67"/>
      <c r="C31" s="64"/>
      <c r="D31" s="64"/>
      <c r="E31" s="56"/>
      <c r="F31" s="64"/>
      <c r="G31" s="55">
        <f t="shared" si="2"/>
        <v>0</v>
      </c>
    </row>
    <row r="32" spans="2:7" ht="20.25" thickTop="1" thickBot="1">
      <c r="B32" s="67"/>
      <c r="C32" s="64"/>
      <c r="D32" s="64"/>
      <c r="E32" s="56"/>
      <c r="F32" s="64"/>
      <c r="G32" s="55">
        <f t="shared" si="2"/>
        <v>0</v>
      </c>
    </row>
    <row r="33" spans="2:7" ht="20.25" thickTop="1" thickBot="1">
      <c r="B33" s="66"/>
      <c r="C33" s="64"/>
      <c r="D33" s="64"/>
      <c r="E33" s="56"/>
      <c r="F33" s="64"/>
      <c r="G33" s="55">
        <f t="shared" si="2"/>
        <v>0</v>
      </c>
    </row>
    <row r="34" spans="2:7" ht="19.5" thickTop="1"/>
  </sheetData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CC2E4-67D9-489A-BB17-16DBD339F74B}">
  <dimension ref="B2:F25"/>
  <sheetViews>
    <sheetView showGridLines="0" workbookViewId="0">
      <selection activeCell="C2" sqref="C2"/>
    </sheetView>
  </sheetViews>
  <sheetFormatPr defaultRowHeight="18.75"/>
  <cols>
    <col min="1" max="1" width="4.125" customWidth="1"/>
    <col min="2" max="2" width="2.5" customWidth="1"/>
    <col min="3" max="3" width="1.875" customWidth="1"/>
    <col min="4" max="4" width="21.375" customWidth="1"/>
    <col min="6" max="6" width="15.25" bestFit="1" customWidth="1"/>
  </cols>
  <sheetData>
    <row r="2" spans="2:6">
      <c r="C2" t="s">
        <v>137</v>
      </c>
      <c r="F2" s="44"/>
    </row>
    <row r="3" spans="2:6">
      <c r="B3" s="45"/>
      <c r="C3" s="81"/>
      <c r="D3" s="46"/>
      <c r="E3" s="47" t="s">
        <v>60</v>
      </c>
      <c r="F3" s="47" t="s">
        <v>61</v>
      </c>
    </row>
    <row r="4" spans="2:6">
      <c r="B4" s="48" t="s">
        <v>136</v>
      </c>
      <c r="C4" s="60"/>
      <c r="D4" s="80"/>
      <c r="E4" s="51"/>
      <c r="F4" s="51">
        <f>F5+F10</f>
        <v>0</v>
      </c>
    </row>
    <row r="5" spans="2:6" ht="19.5" thickBot="1">
      <c r="B5" s="52"/>
      <c r="C5" s="75" t="s">
        <v>132</v>
      </c>
      <c r="D5" s="70"/>
      <c r="E5" s="73"/>
      <c r="F5" s="59">
        <f>SUM(F6:F9)</f>
        <v>0</v>
      </c>
    </row>
    <row r="6" spans="2:6" ht="20.25" thickTop="1" thickBot="1">
      <c r="B6" s="52"/>
      <c r="C6" s="67"/>
      <c r="D6" s="64" t="s">
        <v>135</v>
      </c>
      <c r="E6" s="56"/>
      <c r="F6" s="55">
        <f>E6*12</f>
        <v>0</v>
      </c>
    </row>
    <row r="7" spans="2:6" ht="20.25" thickTop="1" thickBot="1">
      <c r="B7" s="52"/>
      <c r="C7" s="67"/>
      <c r="D7" s="64" t="s">
        <v>130</v>
      </c>
      <c r="E7" s="56"/>
      <c r="F7" s="55">
        <f>E7*12</f>
        <v>0</v>
      </c>
    </row>
    <row r="8" spans="2:6" ht="20.25" thickTop="1" thickBot="1">
      <c r="B8" s="52"/>
      <c r="C8" s="67"/>
      <c r="D8" s="64" t="s">
        <v>128</v>
      </c>
      <c r="E8" s="56"/>
      <c r="F8" s="55">
        <f>E8*12</f>
        <v>0</v>
      </c>
    </row>
    <row r="9" spans="2:6" ht="20.25" thickTop="1" thickBot="1">
      <c r="B9" s="52"/>
      <c r="C9" s="66"/>
      <c r="D9" s="64"/>
      <c r="E9" s="77"/>
      <c r="F9" s="55">
        <f>E9*12</f>
        <v>0</v>
      </c>
    </row>
    <row r="10" spans="2:6" ht="20.25" thickTop="1" thickBot="1">
      <c r="B10" s="52"/>
      <c r="C10" s="75" t="s">
        <v>134</v>
      </c>
      <c r="D10" s="69"/>
      <c r="E10" s="74"/>
      <c r="F10" s="73">
        <f>SUM(F11:F13)</f>
        <v>0</v>
      </c>
    </row>
    <row r="11" spans="2:6" ht="20.25" thickTop="1" thickBot="1">
      <c r="B11" s="52"/>
      <c r="C11" s="67"/>
      <c r="D11" s="64"/>
      <c r="E11" s="72"/>
      <c r="F11" s="56"/>
    </row>
    <row r="12" spans="2:6" ht="20.25" thickTop="1" thickBot="1">
      <c r="B12" s="52"/>
      <c r="C12" s="67"/>
      <c r="D12" s="64"/>
      <c r="E12" s="72"/>
      <c r="F12" s="56"/>
    </row>
    <row r="13" spans="2:6" ht="20.25" thickTop="1" thickBot="1">
      <c r="B13" s="57"/>
      <c r="C13" s="66"/>
      <c r="D13" s="64"/>
      <c r="E13" s="72"/>
      <c r="F13" s="56"/>
    </row>
    <row r="14" spans="2:6" ht="19.5" thickTop="1">
      <c r="B14" s="48" t="s">
        <v>133</v>
      </c>
      <c r="C14" s="60"/>
      <c r="D14" s="79"/>
      <c r="E14" s="59"/>
      <c r="F14" s="74">
        <f>F15+F21</f>
        <v>0</v>
      </c>
    </row>
    <row r="15" spans="2:6" ht="19.5" thickBot="1">
      <c r="B15" s="52"/>
      <c r="C15" s="75" t="s">
        <v>132</v>
      </c>
      <c r="D15" s="70"/>
      <c r="E15" s="73"/>
      <c r="F15" s="73">
        <f>SUM(F16:F20)</f>
        <v>0</v>
      </c>
    </row>
    <row r="16" spans="2:6" ht="20.25" thickTop="1" thickBot="1">
      <c r="B16" s="52"/>
      <c r="C16" s="67"/>
      <c r="D16" s="64" t="s">
        <v>131</v>
      </c>
      <c r="E16" s="56"/>
      <c r="F16" s="78">
        <f>E16*12</f>
        <v>0</v>
      </c>
    </row>
    <row r="17" spans="2:6" ht="20.25" thickTop="1" thickBot="1">
      <c r="B17" s="52"/>
      <c r="C17" s="67"/>
      <c r="D17" s="64" t="s">
        <v>130</v>
      </c>
      <c r="E17" s="77"/>
      <c r="F17" s="76">
        <f>E17*12</f>
        <v>0</v>
      </c>
    </row>
    <row r="18" spans="2:6" ht="20.25" thickTop="1" thickBot="1">
      <c r="B18" s="52"/>
      <c r="C18" s="67"/>
      <c r="D18" s="64" t="s">
        <v>129</v>
      </c>
      <c r="E18" s="56"/>
      <c r="F18" s="55">
        <f>E18*12</f>
        <v>0</v>
      </c>
    </row>
    <row r="19" spans="2:6" ht="20.25" thickTop="1" thickBot="1">
      <c r="B19" s="52"/>
      <c r="C19" s="67"/>
      <c r="D19" s="64" t="s">
        <v>128</v>
      </c>
      <c r="E19" s="56"/>
      <c r="F19" s="55">
        <f>E19*12</f>
        <v>0</v>
      </c>
    </row>
    <row r="20" spans="2:6" ht="20.25" thickTop="1" thickBot="1">
      <c r="B20" s="52"/>
      <c r="C20" s="66"/>
      <c r="D20" s="64"/>
      <c r="E20" s="56"/>
      <c r="F20" s="55">
        <f>E20*12</f>
        <v>0</v>
      </c>
    </row>
    <row r="21" spans="2:6" ht="20.25" thickTop="1" thickBot="1">
      <c r="B21" s="52"/>
      <c r="C21" s="75" t="s">
        <v>127</v>
      </c>
      <c r="D21" s="69"/>
      <c r="E21" s="74"/>
      <c r="F21" s="73">
        <f>SUM(F22:F24)</f>
        <v>0</v>
      </c>
    </row>
    <row r="22" spans="2:6" ht="20.25" thickTop="1" thickBot="1">
      <c r="B22" s="52"/>
      <c r="C22" s="67"/>
      <c r="D22" s="64" t="s">
        <v>126</v>
      </c>
      <c r="E22" s="72"/>
      <c r="F22" s="56"/>
    </row>
    <row r="23" spans="2:6" ht="20.25" thickTop="1" thickBot="1">
      <c r="B23" s="52"/>
      <c r="C23" s="67"/>
      <c r="D23" s="64" t="s">
        <v>125</v>
      </c>
      <c r="E23" s="72"/>
      <c r="F23" s="56"/>
    </row>
    <row r="24" spans="2:6" ht="20.25" thickTop="1" thickBot="1">
      <c r="B24" s="57"/>
      <c r="C24" s="66"/>
      <c r="D24" s="64"/>
      <c r="E24" s="72"/>
      <c r="F24" s="56"/>
    </row>
    <row r="25" spans="2:6" ht="19.5" thickTop="1"/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2387D-DB96-417E-A485-A0757523E2BD}">
  <dimension ref="A1:B3"/>
  <sheetViews>
    <sheetView workbookViewId="0">
      <selection activeCell="B4" sqref="B4"/>
    </sheetView>
  </sheetViews>
  <sheetFormatPr defaultRowHeight="18.75"/>
  <cols>
    <col min="1" max="1" width="11" bestFit="1" customWidth="1"/>
  </cols>
  <sheetData>
    <row r="1" spans="1:2">
      <c r="A1" t="s">
        <v>39</v>
      </c>
      <c r="B1" t="s">
        <v>40</v>
      </c>
    </row>
    <row r="2" spans="1:2">
      <c r="A2" t="s">
        <v>37</v>
      </c>
    </row>
    <row r="3" spans="1:2">
      <c r="A3" t="s">
        <v>38</v>
      </c>
      <c r="B3" t="s">
        <v>315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CF表</vt:lpstr>
      <vt:lpstr>ペルソナ</vt:lpstr>
      <vt:lpstr>ライフイベント</vt:lpstr>
      <vt:lpstr>収入</vt:lpstr>
      <vt:lpstr>支出</vt:lpstr>
      <vt:lpstr>運用利回り</vt:lpstr>
      <vt:lpstr>基本生活費1</vt:lpstr>
      <vt:lpstr>一時的支出1</vt:lpstr>
      <vt:lpstr>保険料1</vt:lpstr>
      <vt:lpstr>その他支出1</vt:lpstr>
      <vt:lpstr>教育費1</vt:lpstr>
      <vt:lpstr>住居費1</vt:lpstr>
      <vt:lpstr>変更履歴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国二 中西</dc:creator>
  <cp:lastModifiedBy>国二 中西</cp:lastModifiedBy>
  <dcterms:created xsi:type="dcterms:W3CDTF">2026-05-24T10:02:48Z</dcterms:created>
  <dcterms:modified xsi:type="dcterms:W3CDTF">2026-09-05T14:41:28Z</dcterms:modified>
</cp:coreProperties>
</file>