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ホームページ\キャッシュフロー表\"/>
    </mc:Choice>
  </mc:AlternateContent>
  <xr:revisionPtr revIDLastSave="0" documentId="13_ncr:1_{6DB6D80E-7A7E-4EFC-8B2D-ED9E3F36CA5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キャッシュフロー表" sheetId="1" r:id="rId1"/>
    <sheet name="使い方" sheetId="2" r:id="rId2"/>
    <sheet name="結果・グラフ" sheetId="3" r:id="rId3"/>
  </sheets>
  <definedNames>
    <definedName name="_xlnm.Print_Area" localSheetId="2">結果・グラフ!$A$1:$H$50</definedName>
  </definedName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3" l="1"/>
  <c r="K3" i="3"/>
  <c r="J3" i="3"/>
  <c r="BD34" i="1"/>
  <c r="Q53" i="3" s="1"/>
  <c r="BC34" i="1"/>
  <c r="Q52" i="3" s="1"/>
  <c r="BB34" i="1"/>
  <c r="Q51" i="3" s="1"/>
  <c r="BA34" i="1"/>
  <c r="Q50" i="3" s="1"/>
  <c r="AZ34" i="1"/>
  <c r="Q49" i="3" s="1"/>
  <c r="AY34" i="1"/>
  <c r="Q48" i="3" s="1"/>
  <c r="AX34" i="1"/>
  <c r="Q47" i="3" s="1"/>
  <c r="AW34" i="1"/>
  <c r="Q46" i="3" s="1"/>
  <c r="AV34" i="1"/>
  <c r="Q45" i="3" s="1"/>
  <c r="AU34" i="1"/>
  <c r="Q44" i="3" s="1"/>
  <c r="AT34" i="1"/>
  <c r="Q43" i="3" s="1"/>
  <c r="AS34" i="1"/>
  <c r="Q42" i="3" s="1"/>
  <c r="AR34" i="1"/>
  <c r="Q41" i="3" s="1"/>
  <c r="AQ34" i="1"/>
  <c r="Q40" i="3" s="1"/>
  <c r="AP34" i="1"/>
  <c r="Q39" i="3" s="1"/>
  <c r="AO34" i="1"/>
  <c r="Q38" i="3" s="1"/>
  <c r="AN34" i="1"/>
  <c r="Q37" i="3" s="1"/>
  <c r="AM34" i="1"/>
  <c r="Q36" i="3" s="1"/>
  <c r="AL34" i="1"/>
  <c r="Q35" i="3" s="1"/>
  <c r="AK34" i="1"/>
  <c r="Q34" i="3" s="1"/>
  <c r="AJ34" i="1"/>
  <c r="Q33" i="3" s="1"/>
  <c r="AI34" i="1"/>
  <c r="Q32" i="3" s="1"/>
  <c r="AH34" i="1"/>
  <c r="Q31" i="3" s="1"/>
  <c r="AG34" i="1"/>
  <c r="Q30" i="3" s="1"/>
  <c r="AF34" i="1"/>
  <c r="Q29" i="3" s="1"/>
  <c r="AE34" i="1"/>
  <c r="Q28" i="3" s="1"/>
  <c r="AD34" i="1"/>
  <c r="Q27" i="3" s="1"/>
  <c r="AC34" i="1"/>
  <c r="Q26" i="3" s="1"/>
  <c r="AB34" i="1"/>
  <c r="Q25" i="3" s="1"/>
  <c r="AA34" i="1"/>
  <c r="Q24" i="3" s="1"/>
  <c r="Z34" i="1"/>
  <c r="Q23" i="3" s="1"/>
  <c r="Y34" i="1"/>
  <c r="Q22" i="3" s="1"/>
  <c r="X34" i="1"/>
  <c r="Q21" i="3" s="1"/>
  <c r="W34" i="1"/>
  <c r="Q20" i="3" s="1"/>
  <c r="V34" i="1"/>
  <c r="Q19" i="3" s="1"/>
  <c r="U34" i="1"/>
  <c r="Q18" i="3" s="1"/>
  <c r="T34" i="1"/>
  <c r="Q17" i="3" s="1"/>
  <c r="S34" i="1"/>
  <c r="Q16" i="3" s="1"/>
  <c r="R34" i="1"/>
  <c r="Q15" i="3" s="1"/>
  <c r="Q34" i="1"/>
  <c r="Q14" i="3" s="1"/>
  <c r="P34" i="1"/>
  <c r="Q13" i="3" s="1"/>
  <c r="O34" i="1"/>
  <c r="Q12" i="3" s="1"/>
  <c r="N34" i="1"/>
  <c r="Q11" i="3" s="1"/>
  <c r="M34" i="1"/>
  <c r="Q10" i="3" s="1"/>
  <c r="L34" i="1"/>
  <c r="Q9" i="3" s="1"/>
  <c r="K34" i="1"/>
  <c r="Q8" i="3" s="1"/>
  <c r="J34" i="1"/>
  <c r="Q7" i="3" s="1"/>
  <c r="I34" i="1"/>
  <c r="Q6" i="3" s="1"/>
  <c r="H34" i="1"/>
  <c r="Q5" i="3" s="1"/>
  <c r="G34" i="1"/>
  <c r="Q4" i="3" s="1"/>
  <c r="F34" i="1"/>
  <c r="Q3" i="3" s="1"/>
  <c r="BD25" i="1"/>
  <c r="BC25" i="1"/>
  <c r="BB25" i="1"/>
  <c r="BA25" i="1"/>
  <c r="AZ25" i="1"/>
  <c r="AY25" i="1"/>
  <c r="AX25" i="1"/>
  <c r="AW25" i="1"/>
  <c r="AV25" i="1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G7" i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G6" i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W6" i="1" s="1"/>
  <c r="AX6" i="1" s="1"/>
  <c r="AY6" i="1" s="1"/>
  <c r="AZ6" i="1" s="1"/>
  <c r="BA6" i="1" s="1"/>
  <c r="BB6" i="1" s="1"/>
  <c r="BC6" i="1" s="1"/>
  <c r="BD6" i="1" s="1"/>
  <c r="G5" i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AV5" i="1" s="1"/>
  <c r="AW5" i="1" s="1"/>
  <c r="AX5" i="1" s="1"/>
  <c r="AY5" i="1" s="1"/>
  <c r="AZ5" i="1" s="1"/>
  <c r="BA5" i="1" s="1"/>
  <c r="BB5" i="1" s="1"/>
  <c r="BC5" i="1" s="1"/>
  <c r="BD5" i="1" s="1"/>
  <c r="G4" i="1"/>
  <c r="G3" i="1"/>
  <c r="H4" i="1" l="1"/>
  <c r="K4" i="3"/>
  <c r="H3" i="1"/>
  <c r="J4" i="3"/>
  <c r="P53" i="3"/>
  <c r="BD36" i="1"/>
  <c r="L53" i="3" s="1"/>
  <c r="N53" i="3" s="1"/>
  <c r="P52" i="3"/>
  <c r="BC36" i="1"/>
  <c r="L52" i="3" s="1"/>
  <c r="N52" i="3" s="1"/>
  <c r="P51" i="3"/>
  <c r="BB36" i="1"/>
  <c r="L51" i="3" s="1"/>
  <c r="N51" i="3" s="1"/>
  <c r="P50" i="3"/>
  <c r="BA36" i="1"/>
  <c r="L50" i="3" s="1"/>
  <c r="N50" i="3" s="1"/>
  <c r="P49" i="3"/>
  <c r="AZ36" i="1"/>
  <c r="L49" i="3" s="1"/>
  <c r="N49" i="3" s="1"/>
  <c r="P48" i="3"/>
  <c r="AY36" i="1"/>
  <c r="L48" i="3" s="1"/>
  <c r="N48" i="3" s="1"/>
  <c r="P47" i="3"/>
  <c r="AX36" i="1"/>
  <c r="L47" i="3" s="1"/>
  <c r="N47" i="3" s="1"/>
  <c r="P46" i="3"/>
  <c r="AW36" i="1"/>
  <c r="L46" i="3" s="1"/>
  <c r="N46" i="3" s="1"/>
  <c r="P45" i="3"/>
  <c r="AV36" i="1"/>
  <c r="L45" i="3" s="1"/>
  <c r="N45" i="3" s="1"/>
  <c r="P44" i="3"/>
  <c r="AU36" i="1"/>
  <c r="L44" i="3" s="1"/>
  <c r="N44" i="3" s="1"/>
  <c r="AT36" i="1"/>
  <c r="L43" i="3" s="1"/>
  <c r="N43" i="3" s="1"/>
  <c r="P43" i="3"/>
  <c r="AS36" i="1"/>
  <c r="L42" i="3" s="1"/>
  <c r="N42" i="3" s="1"/>
  <c r="P42" i="3"/>
  <c r="P41" i="3"/>
  <c r="AR36" i="1"/>
  <c r="L41" i="3" s="1"/>
  <c r="N41" i="3" s="1"/>
  <c r="AQ36" i="1"/>
  <c r="L40" i="3" s="1"/>
  <c r="N40" i="3" s="1"/>
  <c r="P40" i="3"/>
  <c r="AP36" i="1"/>
  <c r="L39" i="3" s="1"/>
  <c r="N39" i="3" s="1"/>
  <c r="P39" i="3"/>
  <c r="AO36" i="1"/>
  <c r="L38" i="3" s="1"/>
  <c r="N38" i="3" s="1"/>
  <c r="P38" i="3"/>
  <c r="AN36" i="1"/>
  <c r="L37" i="3" s="1"/>
  <c r="N37" i="3" s="1"/>
  <c r="P37" i="3"/>
  <c r="AM36" i="1"/>
  <c r="L36" i="3" s="1"/>
  <c r="N36" i="3" s="1"/>
  <c r="P36" i="3"/>
  <c r="AL36" i="1"/>
  <c r="L35" i="3" s="1"/>
  <c r="N35" i="3" s="1"/>
  <c r="P35" i="3"/>
  <c r="P34" i="3"/>
  <c r="AK36" i="1"/>
  <c r="L34" i="3" s="1"/>
  <c r="N34" i="3" s="1"/>
  <c r="P33" i="3"/>
  <c r="AJ36" i="1"/>
  <c r="L33" i="3" s="1"/>
  <c r="N33" i="3" s="1"/>
  <c r="P32" i="3"/>
  <c r="AI36" i="1"/>
  <c r="L32" i="3" s="1"/>
  <c r="N32" i="3" s="1"/>
  <c r="AH36" i="1"/>
  <c r="L31" i="3" s="1"/>
  <c r="N31" i="3" s="1"/>
  <c r="P31" i="3"/>
  <c r="AG36" i="1"/>
  <c r="L30" i="3" s="1"/>
  <c r="N30" i="3" s="1"/>
  <c r="P30" i="3"/>
  <c r="P29" i="3"/>
  <c r="AF36" i="1"/>
  <c r="L29" i="3" s="1"/>
  <c r="N29" i="3" s="1"/>
  <c r="P28" i="3"/>
  <c r="AE36" i="1"/>
  <c r="L28" i="3" s="1"/>
  <c r="N28" i="3" s="1"/>
  <c r="P27" i="3"/>
  <c r="AD36" i="1"/>
  <c r="L27" i="3" s="1"/>
  <c r="N27" i="3" s="1"/>
  <c r="P26" i="3"/>
  <c r="AC36" i="1"/>
  <c r="L26" i="3" s="1"/>
  <c r="N26" i="3" s="1"/>
  <c r="P25" i="3"/>
  <c r="AB36" i="1"/>
  <c r="L25" i="3" s="1"/>
  <c r="N25" i="3" s="1"/>
  <c r="AA36" i="1"/>
  <c r="L24" i="3" s="1"/>
  <c r="N24" i="3" s="1"/>
  <c r="P24" i="3"/>
  <c r="P23" i="3"/>
  <c r="Z36" i="1"/>
  <c r="L23" i="3" s="1"/>
  <c r="N23" i="3" s="1"/>
  <c r="P22" i="3"/>
  <c r="Y36" i="1"/>
  <c r="L22" i="3" s="1"/>
  <c r="N22" i="3" s="1"/>
  <c r="P21" i="3"/>
  <c r="X36" i="1"/>
  <c r="L21" i="3" s="1"/>
  <c r="N21" i="3" s="1"/>
  <c r="P20" i="3"/>
  <c r="W36" i="1"/>
  <c r="L20" i="3" s="1"/>
  <c r="N20" i="3" s="1"/>
  <c r="P19" i="3"/>
  <c r="V36" i="1"/>
  <c r="L19" i="3" s="1"/>
  <c r="N19" i="3" s="1"/>
  <c r="P18" i="3"/>
  <c r="U36" i="1"/>
  <c r="L18" i="3" s="1"/>
  <c r="N18" i="3" s="1"/>
  <c r="T36" i="1"/>
  <c r="L17" i="3" s="1"/>
  <c r="N17" i="3" s="1"/>
  <c r="P17" i="3"/>
  <c r="P16" i="3"/>
  <c r="S36" i="1"/>
  <c r="L16" i="3" s="1"/>
  <c r="N16" i="3" s="1"/>
  <c r="R36" i="1"/>
  <c r="L15" i="3" s="1"/>
  <c r="N15" i="3" s="1"/>
  <c r="P15" i="3"/>
  <c r="P14" i="3"/>
  <c r="Q36" i="1"/>
  <c r="L14" i="3" s="1"/>
  <c r="N14" i="3" s="1"/>
  <c r="P13" i="3"/>
  <c r="P36" i="1"/>
  <c r="L13" i="3" s="1"/>
  <c r="N13" i="3" s="1"/>
  <c r="P12" i="3"/>
  <c r="O36" i="1"/>
  <c r="L12" i="3" s="1"/>
  <c r="N12" i="3" s="1"/>
  <c r="N36" i="1"/>
  <c r="L11" i="3" s="1"/>
  <c r="N11" i="3" s="1"/>
  <c r="P11" i="3"/>
  <c r="M36" i="1"/>
  <c r="L10" i="3" s="1"/>
  <c r="N10" i="3" s="1"/>
  <c r="P10" i="3"/>
  <c r="L36" i="1"/>
  <c r="L9" i="3" s="1"/>
  <c r="N9" i="3" s="1"/>
  <c r="P9" i="3"/>
  <c r="K36" i="1"/>
  <c r="L8" i="3" s="1"/>
  <c r="N8" i="3" s="1"/>
  <c r="P8" i="3"/>
  <c r="J36" i="1"/>
  <c r="L7" i="3" s="1"/>
  <c r="N7" i="3" s="1"/>
  <c r="P7" i="3"/>
  <c r="I36" i="1"/>
  <c r="L6" i="3" s="1"/>
  <c r="N6" i="3" s="1"/>
  <c r="P6" i="3"/>
  <c r="P5" i="3"/>
  <c r="H36" i="1"/>
  <c r="L5" i="3" s="1"/>
  <c r="N5" i="3" s="1"/>
  <c r="G36" i="1"/>
  <c r="L4" i="3" s="1"/>
  <c r="N4" i="3" s="1"/>
  <c r="P4" i="3"/>
  <c r="F36" i="1"/>
  <c r="P3" i="3"/>
  <c r="I3" i="1" l="1"/>
  <c r="J5" i="3"/>
  <c r="I4" i="1"/>
  <c r="K5" i="3"/>
  <c r="F39" i="1"/>
  <c r="L3" i="3"/>
  <c r="N3" i="3" s="1"/>
  <c r="C4" i="3" s="1"/>
  <c r="K6" i="3" l="1"/>
  <c r="J4" i="1"/>
  <c r="J3" i="1"/>
  <c r="J6" i="3"/>
  <c r="G39" i="1"/>
  <c r="F41" i="1"/>
  <c r="K4" i="1" l="1"/>
  <c r="K7" i="3"/>
  <c r="J7" i="3"/>
  <c r="K3" i="1"/>
  <c r="H39" i="1"/>
  <c r="G41" i="1"/>
  <c r="M4" i="3" s="1"/>
  <c r="O4" i="3" s="1"/>
  <c r="M3" i="3"/>
  <c r="O3" i="3" s="1"/>
  <c r="K8" i="3" l="1"/>
  <c r="L4" i="1"/>
  <c r="J8" i="3"/>
  <c r="L3" i="1"/>
  <c r="I39" i="1"/>
  <c r="H41" i="1"/>
  <c r="M4" i="1" l="1"/>
  <c r="K9" i="3"/>
  <c r="M3" i="1"/>
  <c r="J9" i="3"/>
  <c r="J39" i="1"/>
  <c r="I41" i="1"/>
  <c r="M5" i="3"/>
  <c r="O5" i="3" s="1"/>
  <c r="K10" i="3" l="1"/>
  <c r="N4" i="1"/>
  <c r="N3" i="1"/>
  <c r="J10" i="3"/>
  <c r="K39" i="1"/>
  <c r="J41" i="1"/>
  <c r="M7" i="3" s="1"/>
  <c r="O7" i="3" s="1"/>
  <c r="M6" i="3"/>
  <c r="O6" i="3" s="1"/>
  <c r="K11" i="3" l="1"/>
  <c r="O4" i="1"/>
  <c r="O3" i="1"/>
  <c r="J11" i="3"/>
  <c r="L39" i="1"/>
  <c r="K41" i="1"/>
  <c r="P4" i="1" l="1"/>
  <c r="K12" i="3"/>
  <c r="P3" i="1"/>
  <c r="J12" i="3"/>
  <c r="M39" i="1"/>
  <c r="L41" i="1"/>
  <c r="M9" i="3" s="1"/>
  <c r="O9" i="3" s="1"/>
  <c r="M8" i="3"/>
  <c r="O8" i="3" s="1"/>
  <c r="Q4" i="1" l="1"/>
  <c r="K13" i="3"/>
  <c r="Q3" i="1"/>
  <c r="J13" i="3"/>
  <c r="N39" i="1"/>
  <c r="M41" i="1"/>
  <c r="M10" i="3" s="1"/>
  <c r="O10" i="3" s="1"/>
  <c r="R4" i="1" l="1"/>
  <c r="K14" i="3"/>
  <c r="R3" i="1"/>
  <c r="J14" i="3"/>
  <c r="O39" i="1"/>
  <c r="N41" i="1"/>
  <c r="M11" i="3" s="1"/>
  <c r="O11" i="3" s="1"/>
  <c r="S4" i="1" l="1"/>
  <c r="K15" i="3"/>
  <c r="S3" i="1"/>
  <c r="J15" i="3"/>
  <c r="P39" i="1"/>
  <c r="O41" i="1"/>
  <c r="M12" i="3" s="1"/>
  <c r="O12" i="3" s="1"/>
  <c r="T4" i="1" l="1"/>
  <c r="K16" i="3"/>
  <c r="T3" i="1"/>
  <c r="J16" i="3"/>
  <c r="Q39" i="1"/>
  <c r="P41" i="1"/>
  <c r="M13" i="3" s="1"/>
  <c r="O13" i="3" s="1"/>
  <c r="K17" i="3" l="1"/>
  <c r="U4" i="1"/>
  <c r="U3" i="1"/>
  <c r="J17" i="3"/>
  <c r="R39" i="1"/>
  <c r="Q41" i="1"/>
  <c r="M14" i="3" s="1"/>
  <c r="O14" i="3" s="1"/>
  <c r="K18" i="3" l="1"/>
  <c r="V4" i="1"/>
  <c r="J18" i="3"/>
  <c r="V3" i="1"/>
  <c r="S39" i="1"/>
  <c r="R41" i="1"/>
  <c r="M15" i="3" s="1"/>
  <c r="O15" i="3" s="1"/>
  <c r="W4" i="1" l="1"/>
  <c r="K19" i="3"/>
  <c r="W3" i="1"/>
  <c r="J19" i="3"/>
  <c r="T39" i="1"/>
  <c r="S41" i="1"/>
  <c r="M16" i="3" s="1"/>
  <c r="O16" i="3" s="1"/>
  <c r="K20" i="3" l="1"/>
  <c r="X4" i="1"/>
  <c r="K21" i="3" s="1"/>
  <c r="J20" i="3"/>
  <c r="X3" i="1"/>
  <c r="U39" i="1"/>
  <c r="T41" i="1"/>
  <c r="M17" i="3" s="1"/>
  <c r="O17" i="3" s="1"/>
  <c r="Y4" i="1"/>
  <c r="Y3" i="1" l="1"/>
  <c r="J21" i="3"/>
  <c r="V39" i="1"/>
  <c r="U41" i="1"/>
  <c r="M18" i="3" s="1"/>
  <c r="O18" i="3" s="1"/>
  <c r="Z4" i="1"/>
  <c r="K22" i="3"/>
  <c r="Z3" i="1" l="1"/>
  <c r="J22" i="3"/>
  <c r="W39" i="1"/>
  <c r="V41" i="1"/>
  <c r="M19" i="3" s="1"/>
  <c r="O19" i="3" s="1"/>
  <c r="AA4" i="1"/>
  <c r="K23" i="3"/>
  <c r="AA3" i="1" l="1"/>
  <c r="J23" i="3"/>
  <c r="X39" i="1"/>
  <c r="W41" i="1"/>
  <c r="M20" i="3" s="1"/>
  <c r="O20" i="3" s="1"/>
  <c r="AB4" i="1"/>
  <c r="K24" i="3"/>
  <c r="AB3" i="1" l="1"/>
  <c r="J24" i="3"/>
  <c r="Y39" i="1"/>
  <c r="X41" i="1"/>
  <c r="M21" i="3" s="1"/>
  <c r="O21" i="3" s="1"/>
  <c r="AC4" i="1"/>
  <c r="K25" i="3"/>
  <c r="J25" i="3" l="1"/>
  <c r="AC3" i="1"/>
  <c r="Z39" i="1"/>
  <c r="Y41" i="1"/>
  <c r="M22" i="3" s="1"/>
  <c r="O22" i="3" s="1"/>
  <c r="AD4" i="1"/>
  <c r="K26" i="3"/>
  <c r="AD3" i="1" l="1"/>
  <c r="J26" i="3"/>
  <c r="AA39" i="1"/>
  <c r="Z41" i="1"/>
  <c r="M23" i="3" s="1"/>
  <c r="O23" i="3" s="1"/>
  <c r="AE4" i="1"/>
  <c r="K27" i="3"/>
  <c r="AE3" i="1" l="1"/>
  <c r="J27" i="3"/>
  <c r="AB39" i="1"/>
  <c r="AA41" i="1"/>
  <c r="M24" i="3" s="1"/>
  <c r="O24" i="3" s="1"/>
  <c r="AF4" i="1"/>
  <c r="K28" i="3"/>
  <c r="AF3" i="1" l="1"/>
  <c r="J28" i="3"/>
  <c r="AC39" i="1"/>
  <c r="AB41" i="1"/>
  <c r="M25" i="3" s="1"/>
  <c r="O25" i="3" s="1"/>
  <c r="AG4" i="1"/>
  <c r="K29" i="3"/>
  <c r="AG3" i="1" l="1"/>
  <c r="J29" i="3"/>
  <c r="AD39" i="1"/>
  <c r="AC41" i="1"/>
  <c r="M26" i="3" s="1"/>
  <c r="O26" i="3" s="1"/>
  <c r="AH4" i="1"/>
  <c r="K30" i="3"/>
  <c r="AH3" i="1" l="1"/>
  <c r="J30" i="3"/>
  <c r="AE39" i="1"/>
  <c r="AD41" i="1"/>
  <c r="M27" i="3" s="1"/>
  <c r="O27" i="3" s="1"/>
  <c r="AI4" i="1"/>
  <c r="K31" i="3"/>
  <c r="J31" i="3" l="1"/>
  <c r="AI3" i="1"/>
  <c r="AF39" i="1"/>
  <c r="AE41" i="1"/>
  <c r="M28" i="3" s="1"/>
  <c r="O28" i="3" s="1"/>
  <c r="AJ4" i="1"/>
  <c r="K32" i="3"/>
  <c r="AJ3" i="1" l="1"/>
  <c r="J32" i="3"/>
  <c r="AG39" i="1"/>
  <c r="AF41" i="1"/>
  <c r="M29" i="3" s="1"/>
  <c r="O29" i="3" s="1"/>
  <c r="AK4" i="1"/>
  <c r="K33" i="3"/>
  <c r="AK3" i="1" l="1"/>
  <c r="AL3" i="1" s="1"/>
  <c r="J33" i="3"/>
  <c r="AH39" i="1"/>
  <c r="AG41" i="1"/>
  <c r="M30" i="3" s="1"/>
  <c r="O30" i="3" s="1"/>
  <c r="AL4" i="1"/>
  <c r="K34" i="3"/>
  <c r="J34" i="3"/>
  <c r="AI39" i="1" l="1"/>
  <c r="AH41" i="1"/>
  <c r="M31" i="3" s="1"/>
  <c r="O31" i="3" s="1"/>
  <c r="AM4" i="1"/>
  <c r="K35" i="3"/>
  <c r="AM3" i="1"/>
  <c r="J35" i="3"/>
  <c r="AJ39" i="1" l="1"/>
  <c r="AI41" i="1"/>
  <c r="M32" i="3" s="1"/>
  <c r="O32" i="3" s="1"/>
  <c r="AN4" i="1"/>
  <c r="K36" i="3"/>
  <c r="AN3" i="1"/>
  <c r="J36" i="3"/>
  <c r="AK39" i="1" l="1"/>
  <c r="AJ41" i="1"/>
  <c r="M33" i="3" s="1"/>
  <c r="O33" i="3" s="1"/>
  <c r="AO4" i="1"/>
  <c r="K37" i="3"/>
  <c r="AO3" i="1"/>
  <c r="J37" i="3"/>
  <c r="AL39" i="1" l="1"/>
  <c r="AK41" i="1"/>
  <c r="M34" i="3" s="1"/>
  <c r="O34" i="3" s="1"/>
  <c r="AP4" i="1"/>
  <c r="K38" i="3"/>
  <c r="AP3" i="1"/>
  <c r="J38" i="3"/>
  <c r="AM39" i="1" l="1"/>
  <c r="AL41" i="1"/>
  <c r="M35" i="3" s="1"/>
  <c r="O35" i="3" s="1"/>
  <c r="AQ4" i="1"/>
  <c r="K39" i="3"/>
  <c r="AQ3" i="1"/>
  <c r="J39" i="3"/>
  <c r="AN39" i="1" l="1"/>
  <c r="AM41" i="1"/>
  <c r="M36" i="3" s="1"/>
  <c r="O36" i="3" s="1"/>
  <c r="AR4" i="1"/>
  <c r="K40" i="3"/>
  <c r="AR3" i="1"/>
  <c r="J40" i="3"/>
  <c r="AO39" i="1" l="1"/>
  <c r="AN41" i="1"/>
  <c r="M37" i="3" s="1"/>
  <c r="O37" i="3" s="1"/>
  <c r="AS4" i="1"/>
  <c r="K41" i="3"/>
  <c r="AS3" i="1"/>
  <c r="J41" i="3"/>
  <c r="AP39" i="1" l="1"/>
  <c r="AO41" i="1"/>
  <c r="M38" i="3" s="1"/>
  <c r="O38" i="3" s="1"/>
  <c r="AT4" i="1"/>
  <c r="K42" i="3"/>
  <c r="AT3" i="1"/>
  <c r="J42" i="3"/>
  <c r="AQ39" i="1" l="1"/>
  <c r="AP41" i="1"/>
  <c r="M39" i="3" s="1"/>
  <c r="O39" i="3" s="1"/>
  <c r="AU4" i="1"/>
  <c r="K43" i="3"/>
  <c r="AU3" i="1"/>
  <c r="J43" i="3"/>
  <c r="AR39" i="1" l="1"/>
  <c r="AQ41" i="1"/>
  <c r="M40" i="3" s="1"/>
  <c r="O40" i="3" s="1"/>
  <c r="AV4" i="1"/>
  <c r="K44" i="3"/>
  <c r="AV3" i="1"/>
  <c r="J44" i="3"/>
  <c r="AS39" i="1" l="1"/>
  <c r="AR41" i="1"/>
  <c r="M41" i="3" s="1"/>
  <c r="O41" i="3" s="1"/>
  <c r="AW4" i="1"/>
  <c r="K45" i="3"/>
  <c r="AW3" i="1"/>
  <c r="J45" i="3"/>
  <c r="AT39" i="1" l="1"/>
  <c r="AS41" i="1"/>
  <c r="M42" i="3" s="1"/>
  <c r="O42" i="3" s="1"/>
  <c r="AX4" i="1"/>
  <c r="K46" i="3"/>
  <c r="AX3" i="1"/>
  <c r="J46" i="3"/>
  <c r="AU39" i="1" l="1"/>
  <c r="AT41" i="1"/>
  <c r="M43" i="3" s="1"/>
  <c r="O43" i="3" s="1"/>
  <c r="AY4" i="1"/>
  <c r="K47" i="3"/>
  <c r="AY3" i="1"/>
  <c r="J47" i="3"/>
  <c r="AV39" i="1" l="1"/>
  <c r="AU41" i="1"/>
  <c r="M44" i="3" s="1"/>
  <c r="O44" i="3" s="1"/>
  <c r="AZ4" i="1"/>
  <c r="K48" i="3"/>
  <c r="AZ3" i="1"/>
  <c r="J48" i="3"/>
  <c r="AW39" i="1" l="1"/>
  <c r="AV41" i="1"/>
  <c r="M45" i="3" s="1"/>
  <c r="O45" i="3" s="1"/>
  <c r="BA4" i="1"/>
  <c r="K49" i="3"/>
  <c r="BA3" i="1"/>
  <c r="J49" i="3"/>
  <c r="AX39" i="1" l="1"/>
  <c r="AW41" i="1"/>
  <c r="M46" i="3" s="1"/>
  <c r="O46" i="3" s="1"/>
  <c r="BB4" i="1"/>
  <c r="K50" i="3"/>
  <c r="BB3" i="1"/>
  <c r="J50" i="3"/>
  <c r="AY39" i="1" l="1"/>
  <c r="AX41" i="1"/>
  <c r="M47" i="3" s="1"/>
  <c r="O47" i="3" s="1"/>
  <c r="BC4" i="1"/>
  <c r="K51" i="3"/>
  <c r="BC3" i="1"/>
  <c r="J51" i="3"/>
  <c r="AZ39" i="1" l="1"/>
  <c r="AY41" i="1"/>
  <c r="M48" i="3" s="1"/>
  <c r="O48" i="3" s="1"/>
  <c r="BD4" i="1"/>
  <c r="K52" i="3"/>
  <c r="BD3" i="1"/>
  <c r="J53" i="3" s="1"/>
  <c r="J52" i="3"/>
  <c r="BA39" i="1" l="1"/>
  <c r="AZ41" i="1"/>
  <c r="M49" i="3" s="1"/>
  <c r="O49" i="3" s="1"/>
  <c r="G7" i="3"/>
  <c r="K53" i="3"/>
  <c r="BB39" i="1" l="1"/>
  <c r="BA41" i="1"/>
  <c r="M50" i="3" s="1"/>
  <c r="O50" i="3" s="1"/>
  <c r="BC39" i="1" l="1"/>
  <c r="BB41" i="1"/>
  <c r="M51" i="3" s="1"/>
  <c r="O51" i="3" s="1"/>
  <c r="BD39" i="1" l="1"/>
  <c r="BD41" i="1" s="1"/>
  <c r="BC41" i="1"/>
  <c r="M52" i="3" s="1"/>
  <c r="O52" i="3" s="1"/>
  <c r="A7" i="3" l="1"/>
  <c r="M53" i="3"/>
  <c r="O53" i="3" s="1"/>
  <c r="E4" i="3" s="1"/>
  <c r="G4" i="3" s="1"/>
  <c r="C7" i="3"/>
</calcChain>
</file>

<file path=xl/sharedStrings.xml><?xml version="1.0" encoding="utf-8"?>
<sst xmlns="http://schemas.openxmlformats.org/spreadsheetml/2006/main" count="105" uniqueCount="90">
  <si>
    <t>キャッシュフロー表（単位：万円）</t>
  </si>
  <si>
    <t>重要な結果</t>
  </si>
  <si>
    <t>経過年数</t>
  </si>
  <si>
    <t>係数</t>
  </si>
  <si>
    <t>現在</t>
  </si>
  <si>
    <t>西暦年</t>
  </si>
  <si>
    <t>家族構成</t>
  </si>
  <si>
    <t>本人）春夫</t>
  </si>
  <si>
    <t>配偶者）夏子</t>
  </si>
  <si>
    <t>1子）秋菜</t>
  </si>
  <si>
    <t>2子）冬樹</t>
  </si>
  <si>
    <t>ライフイベント</t>
  </si>
  <si>
    <t>出来事</t>
  </si>
  <si>
    <t>費用（メモ）</t>
  </si>
  <si>
    <t>収入</t>
  </si>
  <si>
    <t>給与・賞与</t>
  </si>
  <si>
    <t>本人</t>
  </si>
  <si>
    <t>配偶者</t>
  </si>
  <si>
    <t>企業年金
（一時金・年金）</t>
  </si>
  <si>
    <t>個人年金
（一時金・年金）</t>
  </si>
  <si>
    <t>公的年金</t>
  </si>
  <si>
    <t>DC・iDeCo
（一時金・年金）</t>
  </si>
  <si>
    <t>その他収入</t>
  </si>
  <si>
    <t>収入合計</t>
  </si>
  <si>
    <t>支出</t>
  </si>
  <si>
    <t>基本生活費</t>
  </si>
  <si>
    <t>住居費</t>
  </si>
  <si>
    <t>住宅ローン</t>
  </si>
  <si>
    <t>教育費</t>
  </si>
  <si>
    <t>保険料</t>
  </si>
  <si>
    <t>その他の支出</t>
  </si>
  <si>
    <t>一時的な支出</t>
  </si>
  <si>
    <t>支出合計</t>
  </si>
  <si>
    <t>年間収支（収入－支出）</t>
  </si>
  <si>
    <t>平均利回り</t>
  </si>
  <si>
    <t>資金（貯蓄）残高</t>
  </si>
  <si>
    <t>その他金融資産残高</t>
  </si>
  <si>
    <t>金融資産残高</t>
  </si>
  <si>
    <t>無料キャッシュフロー表　使い方</t>
  </si>
  <si>
    <t>黄色のセルだけ入力すると、年間収支と金融資産残高が自動計算されます。</t>
  </si>
  <si>
    <t>入力の流れ</t>
  </si>
  <si>
    <t>1</t>
  </si>
  <si>
    <t>基準年と家族情報</t>
  </si>
  <si>
    <t>現在の西暦年、家族の名前と年齢を入力します。</t>
  </si>
  <si>
    <t>2</t>
  </si>
  <si>
    <t>進学、退職、車の購入、住宅修繕などを該当年に入力します。</t>
  </si>
  <si>
    <t>3</t>
  </si>
  <si>
    <t>給与、退職金、公的年金、企業年金、DC・iDeCoなどを年額で入力します。</t>
  </si>
  <si>
    <t>4</t>
  </si>
  <si>
    <t>生活費、住居費、住宅ローン、教育費、保険料などを年額で入力します。</t>
  </si>
  <si>
    <t>5</t>
  </si>
  <si>
    <t>金融資産</t>
  </si>
  <si>
    <t>平均利回りと前年末の金融資産残高を入力します。</t>
  </si>
  <si>
    <t>6</t>
  </si>
  <si>
    <t>結果を確認</t>
  </si>
  <si>
    <t>年間収支、金融資産残高、結果・グラフを確認します。</t>
  </si>
  <si>
    <t>セルの色</t>
  </si>
  <si>
    <t>表示</t>
  </si>
  <si>
    <t>意味</t>
  </si>
  <si>
    <t>操作</t>
  </si>
  <si>
    <t>黄色・青文字</t>
  </si>
  <si>
    <t>入力セル</t>
  </si>
  <si>
    <t>利用者が入力します</t>
  </si>
  <si>
    <t>薄いグレー</t>
  </si>
  <si>
    <t>自動計算セル</t>
  </si>
  <si>
    <t>変更しません</t>
  </si>
  <si>
    <t>濃い青・太字</t>
  </si>
  <si>
    <t>年間収支や資産残高を確認します</t>
  </si>
  <si>
    <t>入力時の注意</t>
  </si>
  <si>
    <t>・金額の単位は万円です。例：年間120万円なら「120」と入力します。</t>
  </si>
  <si>
    <t>・収入と支出は手取り額（可処分所得）を基本にしてください。</t>
  </si>
  <si>
    <t>・発生しない年は空欄でも0円として計算されます。</t>
  </si>
  <si>
    <t>・自動計算セルは変更しないでください。</t>
  </si>
  <si>
    <t>・将来の金額は予測です。定期的に見直してください。</t>
  </si>
  <si>
    <t>キャッシュフロー診断結果</t>
  </si>
  <si>
    <t>グラフ・判定用データ</t>
  </si>
  <si>
    <t>本人年齢</t>
  </si>
  <si>
    <t>年間収支</t>
  </si>
  <si>
    <t>赤字判定</t>
  </si>
  <si>
    <t>枯渇判定</t>
  </si>
  <si>
    <t>期首金融資産</t>
  </si>
  <si>
    <t>初回赤字年</t>
  </si>
  <si>
    <t>資産枯渇年</t>
  </si>
  <si>
    <t>枯渇時の本人年齢</t>
  </si>
  <si>
    <t>期間内最低残高</t>
  </si>
  <si>
    <t>最終年残高</t>
  </si>
  <si>
    <t>退職予定年齢</t>
  </si>
  <si>
    <t>退職時の金融資産</t>
  </si>
  <si>
    <t>期間内最低残高：2026～2076年で最も少ない残高　／　最終年残高：最終年（2076年）時点の残高</t>
  </si>
  <si>
    <t>判定は入力条件に基づく目安です。収支が赤字になる年や資産が大きく減少する年は、ライフイベントと併せて確認してください。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</si>
</sst>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[Red]\(#,##0\);\-"/>
    <numFmt numFmtId="177" formatCode="0.0%"/>
    <numFmt numFmtId="178" formatCode="#,##0&quot;万円&quot;;[Red]\-#,##0&quot;万円&quot;"/>
    <numFmt numFmtId="179" formatCode="#,##0&quot;万円&quot;"/>
    <numFmt numFmtId="180" formatCode="0&quot;年&quot;"/>
    <numFmt numFmtId="181" formatCode="0&quot;歳&quot;"/>
  </numFmts>
  <fonts count="21">
    <font>
      <sz val="11"/>
      <name val="Carlito"/>
    </font>
    <font>
      <sz val="11"/>
      <color rgb="FF1F1F1F"/>
      <name val="Carlito"/>
    </font>
    <font>
      <b/>
      <sz val="11"/>
      <color rgb="FFFFFFFF"/>
      <name val="Carlito"/>
    </font>
    <font>
      <b/>
      <sz val="11"/>
      <color rgb="FF1F1F1F"/>
      <name val="Carlito"/>
    </font>
    <font>
      <b/>
      <sz val="11"/>
      <color rgb="FF1F4E79"/>
      <name val="Carlito"/>
    </font>
    <font>
      <sz val="11"/>
      <color rgb="FF0000FF"/>
      <name val="Carlito"/>
    </font>
    <font>
      <b/>
      <sz val="11"/>
      <color rgb="FF183B56"/>
      <name val="Carlito"/>
    </font>
    <font>
      <b/>
      <sz val="11"/>
      <color rgb="FF1F4E78"/>
      <name val="Carlito"/>
    </font>
    <font>
      <i/>
      <sz val="9"/>
      <color rgb="FF4B5563"/>
      <name val="Carlito"/>
    </font>
    <font>
      <sz val="11"/>
      <name val="Carlito"/>
    </font>
    <font>
      <sz val="6"/>
      <name val="ＭＳ Ｐゴシック"/>
      <family val="3"/>
      <charset val="128"/>
    </font>
    <font>
      <sz val="11"/>
      <color rgb="FF0000FF"/>
      <name val="Carlito"/>
      <family val="1"/>
      <charset val="128"/>
    </font>
    <font>
      <b/>
      <sz val="11"/>
      <color rgb="FF183B56"/>
      <name val="Carlito"/>
    </font>
    <font>
      <b/>
      <sz val="12"/>
      <color rgb="FF183B56"/>
      <name val="Carlito"/>
    </font>
    <font>
      <b/>
      <sz val="11"/>
      <color rgb="FFFFFFFF"/>
      <name val="Carlito"/>
    </font>
    <font>
      <b/>
      <sz val="12"/>
      <color rgb="FF1F4E78"/>
      <name val="Carlito"/>
    </font>
    <font>
      <b/>
      <sz val="18"/>
      <color rgb="FFFFFFFF"/>
      <name val="Carlito"/>
    </font>
    <font>
      <sz val="10"/>
      <color rgb="FF183B56"/>
      <name val="Carlito"/>
    </font>
    <font>
      <b/>
      <sz val="10"/>
      <color rgb="FFFFFFFF"/>
      <name val="Carlito"/>
    </font>
    <font>
      <b/>
      <sz val="9"/>
      <color rgb="FFFFFFFF"/>
      <name val="Carlito"/>
    </font>
    <font>
      <sz val="8"/>
      <color rgb="FF183B56"/>
      <name val="Carlito"/>
    </font>
  </fonts>
  <fills count="22">
    <fill>
      <patternFill patternType="none"/>
    </fill>
    <fill>
      <patternFill patternType="gray125"/>
    </fill>
    <fill>
      <patternFill patternType="solid">
        <fgColor rgb="FFDDEBF7"/>
      </patternFill>
    </fill>
    <fill>
      <patternFill patternType="solid">
        <fgColor rgb="FF1F4E79"/>
      </patternFill>
    </fill>
    <fill>
      <patternFill patternType="solid">
        <fgColor rgb="FFFFF4D6"/>
      </patternFill>
    </fill>
    <fill>
      <patternFill patternType="solid">
        <fgColor rgb="FFEAF2F8"/>
      </patternFill>
    </fill>
    <fill>
      <patternFill patternType="solid">
        <fgColor rgb="FFDD9E40"/>
      </patternFill>
    </fill>
    <fill>
      <patternFill patternType="solid">
        <fgColor rgb="FFFBE5C5"/>
      </patternFill>
    </fill>
    <fill>
      <patternFill patternType="solid">
        <fgColor rgb="FFEDF3F8"/>
      </patternFill>
    </fill>
    <fill>
      <patternFill patternType="solid">
        <fgColor rgb="FFE7E9EC"/>
      </patternFill>
    </fill>
    <fill>
      <patternFill patternType="solid">
        <fgColor rgb="FFDCE6F1"/>
      </patternFill>
    </fill>
    <fill>
      <patternFill patternType="solid">
        <fgColor rgb="FF2F75B5"/>
      </patternFill>
    </fill>
    <fill>
      <patternFill patternType="solid">
        <fgColor rgb="FFF7F9FB"/>
      </patternFill>
    </fill>
    <fill>
      <patternFill patternType="solid">
        <fgColor rgb="FFF2F5F7"/>
      </patternFill>
    </fill>
    <fill>
      <patternFill patternType="solid">
        <fgColor rgb="FFDCE6F1"/>
      </patternFill>
    </fill>
    <fill>
      <patternFill patternType="solid">
        <fgColor rgb="FFFFF8E7"/>
      </patternFill>
    </fill>
    <fill>
      <patternFill patternType="solid">
        <fgColor rgb="FFDD9E40"/>
      </patternFill>
    </fill>
    <fill>
      <patternFill patternType="solid">
        <fgColor rgb="FFFFF2CC"/>
      </patternFill>
    </fill>
    <fill>
      <patternFill patternType="solid">
        <fgColor rgb="FFF2F5F7"/>
      </patternFill>
    </fill>
    <fill>
      <patternFill patternType="solid">
        <fgColor rgb="FF183B56"/>
      </patternFill>
    </fill>
    <fill>
      <patternFill patternType="solid">
        <fgColor rgb="FFEAF3F8"/>
      </patternFill>
    </fill>
    <fill>
      <patternFill patternType="solid">
        <fgColor rgb="FFFFFFFF"/>
      </patternFill>
    </fill>
  </fills>
  <borders count="19">
    <border>
      <left/>
      <right/>
      <top/>
      <bottom/>
      <diagonal/>
    </border>
    <border>
      <left style="thin">
        <color rgb="FFB7C3CC"/>
      </left>
      <right style="thin">
        <color rgb="FFB7C3CC"/>
      </right>
      <top style="thin">
        <color rgb="FFB7C3CC"/>
      </top>
      <bottom style="thin">
        <color rgb="FFB7C3CC"/>
      </bottom>
      <diagonal/>
    </border>
    <border>
      <left/>
      <right/>
      <top style="thin">
        <color rgb="FFD9D9D9"/>
      </top>
      <bottom/>
      <diagonal/>
    </border>
    <border>
      <left/>
      <right style="thin">
        <color rgb="FFD9D9D9"/>
      </right>
      <top style="thin">
        <color rgb="FFD9D9D9"/>
      </top>
      <bottom/>
      <diagonal/>
    </border>
    <border>
      <left/>
      <right style="thin">
        <color rgb="FFD9D9D9"/>
      </right>
      <top/>
      <bottom/>
      <diagonal/>
    </border>
    <border>
      <left/>
      <right/>
      <top/>
      <bottom style="thin">
        <color rgb="FFD9D9D9"/>
      </bottom>
      <diagonal/>
    </border>
    <border>
      <left/>
      <right style="thin">
        <color rgb="FFD9D9D9"/>
      </right>
      <top/>
      <bottom style="thin">
        <color rgb="FFD9D9D9"/>
      </bottom>
      <diagonal/>
    </border>
    <border>
      <left/>
      <right/>
      <top style="thin">
        <color rgb="FFB7C3CC"/>
      </top>
      <bottom style="thin">
        <color rgb="FFB7C3CC"/>
      </bottom>
      <diagonal/>
    </border>
    <border>
      <left/>
      <right style="thin">
        <color rgb="FFB7C3CC"/>
      </right>
      <top style="thin">
        <color rgb="FFB7C3CC"/>
      </top>
      <bottom style="thin">
        <color rgb="FFB7C3CC"/>
      </bottom>
      <diagonal/>
    </border>
    <border>
      <left style="thin">
        <color rgb="FFB7C3CC"/>
      </left>
      <right style="thin">
        <color rgb="FFB7C3CC"/>
      </right>
      <top/>
      <bottom/>
      <diagonal/>
    </border>
    <border>
      <left style="thin">
        <color rgb="FFB7C3CC"/>
      </left>
      <right style="thin">
        <color rgb="FFB7C3CC"/>
      </right>
      <top/>
      <bottom style="thin">
        <color rgb="FFB7C3CC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/>
      <diagonal/>
    </border>
    <border>
      <left style="thin">
        <color rgb="FFD9D9D9"/>
      </left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/>
      <bottom style="thin">
        <color rgb="FFD9D9D9"/>
      </bottom>
      <diagonal/>
    </border>
    <border>
      <left/>
      <right/>
      <top/>
      <bottom/>
      <diagonal/>
    </border>
    <border>
      <left style="thin">
        <color rgb="FFB7C7D6"/>
      </left>
      <right style="thin">
        <color rgb="FFB7C7D6"/>
      </right>
      <top style="thin">
        <color rgb="FFB7C7D6"/>
      </top>
      <bottom style="thin">
        <color rgb="FFB7C7D6"/>
      </bottom>
      <diagonal/>
    </border>
    <border>
      <left/>
      <right style="thin">
        <color rgb="FFB7C7D6"/>
      </right>
      <top style="thin">
        <color rgb="FFB7C7D6"/>
      </top>
      <bottom style="thin">
        <color rgb="FFB7C7D6"/>
      </bottom>
      <diagonal/>
    </border>
    <border>
      <left/>
      <right/>
      <top style="thin">
        <color rgb="FFB7C7D6"/>
      </top>
      <bottom style="thin">
        <color rgb="FFB7C7D6"/>
      </bottom>
      <diagonal/>
    </border>
    <border>
      <left style="thin">
        <color rgb="FF9FBAD0"/>
      </left>
      <right style="thin">
        <color rgb="FF9FBAD0"/>
      </right>
      <top style="thin">
        <color rgb="FF9FBAD0"/>
      </top>
      <bottom style="thin">
        <color rgb="FF9FBAD0"/>
      </bottom>
      <diagonal/>
    </border>
  </borders>
  <cellStyleXfs count="2">
    <xf numFmtId="0" fontId="0" fillId="0" borderId="0"/>
    <xf numFmtId="0" fontId="9" fillId="0" borderId="0"/>
  </cellStyleXfs>
  <cellXfs count="89">
    <xf numFmtId="0" fontId="0" fillId="0" borderId="0" xfId="0"/>
    <xf numFmtId="0" fontId="1" fillId="0" borderId="0" xfId="1" applyFont="1"/>
    <xf numFmtId="0" fontId="2" fillId="6" borderId="1" xfId="1" applyFont="1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5" fillId="4" borderId="1" xfId="1" applyFont="1" applyFill="1" applyBorder="1"/>
    <xf numFmtId="0" fontId="5" fillId="4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 wrapText="1"/>
    </xf>
    <xf numFmtId="0" fontId="1" fillId="5" borderId="1" xfId="1" applyFont="1" applyFill="1" applyBorder="1" applyAlignment="1">
      <alignment horizontal="center" vertical="center"/>
    </xf>
    <xf numFmtId="0" fontId="1" fillId="8" borderId="1" xfId="1" applyFont="1" applyFill="1" applyBorder="1" applyAlignment="1">
      <alignment vertical="center" wrapText="1"/>
    </xf>
    <xf numFmtId="0" fontId="1" fillId="9" borderId="1" xfId="1" applyFont="1" applyFill="1" applyBorder="1" applyAlignment="1">
      <alignment horizontal="center" vertical="center"/>
    </xf>
    <xf numFmtId="176" fontId="4" fillId="10" borderId="1" xfId="1" applyNumberFormat="1" applyFont="1" applyFill="1" applyBorder="1" applyAlignment="1">
      <alignment horizontal="right" vertical="center"/>
    </xf>
    <xf numFmtId="176" fontId="4" fillId="7" borderId="1" xfId="1" applyNumberFormat="1" applyFont="1" applyFill="1" applyBorder="1" applyAlignment="1">
      <alignment horizontal="right" vertical="center"/>
    </xf>
    <xf numFmtId="176" fontId="2" fillId="6" borderId="1" xfId="1" applyNumberFormat="1" applyFont="1" applyFill="1" applyBorder="1" applyAlignment="1">
      <alignment horizontal="right" vertical="center"/>
    </xf>
    <xf numFmtId="177" fontId="5" fillId="4" borderId="1" xfId="1" applyNumberFormat="1" applyFont="1" applyFill="1" applyBorder="1" applyAlignment="1">
      <alignment horizontal="right" vertical="center"/>
    </xf>
    <xf numFmtId="176" fontId="5" fillId="4" borderId="1" xfId="1" applyNumberFormat="1" applyFont="1" applyFill="1" applyBorder="1" applyAlignment="1">
      <alignment horizontal="right" vertical="center"/>
    </xf>
    <xf numFmtId="0" fontId="1" fillId="9" borderId="1" xfId="1" applyFont="1" applyFill="1" applyBorder="1" applyAlignment="1">
      <alignment horizontal="right" vertical="center"/>
    </xf>
    <xf numFmtId="176" fontId="1" fillId="5" borderId="1" xfId="1" applyNumberFormat="1" applyFont="1" applyFill="1" applyBorder="1" applyAlignment="1">
      <alignment horizontal="right" vertical="center"/>
    </xf>
    <xf numFmtId="176" fontId="2" fillId="3" borderId="1" xfId="1" applyNumberFormat="1" applyFont="1" applyFill="1" applyBorder="1" applyAlignment="1">
      <alignment horizontal="right" vertical="center"/>
    </xf>
    <xf numFmtId="0" fontId="2" fillId="11" borderId="1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vertical="center"/>
    </xf>
    <xf numFmtId="0" fontId="1" fillId="12" borderId="1" xfId="1" applyFont="1" applyFill="1" applyBorder="1"/>
    <xf numFmtId="0" fontId="1" fillId="12" borderId="1" xfId="1" applyFont="1" applyFill="1" applyBorder="1" applyAlignment="1">
      <alignment vertical="center" wrapText="1"/>
    </xf>
    <xf numFmtId="0" fontId="2" fillId="3" borderId="1" xfId="1" applyFont="1" applyFill="1" applyBorder="1"/>
    <xf numFmtId="0" fontId="1" fillId="5" borderId="1" xfId="1" applyFont="1" applyFill="1" applyBorder="1"/>
    <xf numFmtId="0" fontId="5" fillId="4" borderId="1" xfId="1" applyFont="1" applyFill="1" applyBorder="1" applyAlignment="1">
      <alignment horizontal="center" vertical="center" textRotation="255" wrapText="1"/>
    </xf>
    <xf numFmtId="0" fontId="11" fillId="4" borderId="1" xfId="1" applyFont="1" applyFill="1" applyBorder="1" applyAlignment="1">
      <alignment horizontal="center" vertical="center" textRotation="255" wrapText="1"/>
    </xf>
    <xf numFmtId="0" fontId="0" fillId="0" borderId="14" xfId="0" applyBorder="1"/>
    <xf numFmtId="0" fontId="7" fillId="0" borderId="14" xfId="1" applyFont="1" applyBorder="1" applyAlignment="1">
      <alignment horizontal="center" vertical="center"/>
    </xf>
    <xf numFmtId="178" fontId="6" fillId="0" borderId="14" xfId="1" applyNumberFormat="1" applyFont="1" applyBorder="1" applyAlignment="1">
      <alignment horizontal="center"/>
    </xf>
    <xf numFmtId="0" fontId="6" fillId="0" borderId="14" xfId="1" applyFont="1" applyBorder="1" applyAlignment="1">
      <alignment horizontal="center" vertical="center"/>
    </xf>
    <xf numFmtId="0" fontId="1" fillId="0" borderId="14" xfId="1" applyFont="1" applyBorder="1"/>
    <xf numFmtId="0" fontId="19" fillId="19" borderId="18" xfId="1" applyFont="1" applyFill="1" applyBorder="1" applyAlignment="1">
      <alignment horizontal="center" vertical="center" wrapText="1"/>
    </xf>
    <xf numFmtId="0" fontId="19" fillId="19" borderId="18" xfId="0" applyFont="1" applyFill="1" applyBorder="1" applyAlignment="1">
      <alignment horizontal="center" vertical="center" wrapText="1"/>
    </xf>
    <xf numFmtId="176" fontId="20" fillId="20" borderId="18" xfId="1" applyNumberFormat="1" applyFont="1" applyFill="1" applyBorder="1" applyAlignment="1">
      <alignment horizontal="center" vertical="center"/>
    </xf>
    <xf numFmtId="3" fontId="20" fillId="20" borderId="18" xfId="1" applyNumberFormat="1" applyFont="1" applyFill="1" applyBorder="1" applyAlignment="1">
      <alignment horizontal="center" vertical="center"/>
    </xf>
    <xf numFmtId="38" fontId="20" fillId="20" borderId="18" xfId="1" applyNumberFormat="1" applyFont="1" applyFill="1" applyBorder="1" applyAlignment="1">
      <alignment horizontal="center" vertical="center"/>
    </xf>
    <xf numFmtId="0" fontId="20" fillId="20" borderId="18" xfId="0" applyFont="1" applyFill="1" applyBorder="1" applyAlignment="1">
      <alignment horizontal="center" vertical="center"/>
    </xf>
    <xf numFmtId="0" fontId="20" fillId="20" borderId="18" xfId="1" applyFont="1" applyFill="1" applyBorder="1" applyAlignment="1">
      <alignment horizontal="center" vertical="center"/>
    </xf>
    <xf numFmtId="176" fontId="20" fillId="21" borderId="18" xfId="1" applyNumberFormat="1" applyFont="1" applyFill="1" applyBorder="1" applyAlignment="1">
      <alignment horizontal="center" vertical="center"/>
    </xf>
    <xf numFmtId="3" fontId="20" fillId="21" borderId="18" xfId="1" applyNumberFormat="1" applyFont="1" applyFill="1" applyBorder="1" applyAlignment="1">
      <alignment horizontal="center" vertical="center"/>
    </xf>
    <xf numFmtId="38" fontId="20" fillId="21" borderId="18" xfId="1" applyNumberFormat="1" applyFont="1" applyFill="1" applyBorder="1" applyAlignment="1">
      <alignment horizontal="center" vertical="center"/>
    </xf>
    <xf numFmtId="0" fontId="20" fillId="21" borderId="18" xfId="0" applyFont="1" applyFill="1" applyBorder="1" applyAlignment="1">
      <alignment horizontal="center" vertical="center"/>
    </xf>
    <xf numFmtId="0" fontId="20" fillId="21" borderId="18" xfId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/>
    </xf>
    <xf numFmtId="0" fontId="0" fillId="0" borderId="10" xfId="0" applyBorder="1"/>
    <xf numFmtId="0" fontId="0" fillId="0" borderId="0" xfId="0"/>
    <xf numFmtId="176" fontId="2" fillId="6" borderId="1" xfId="1" applyNumberFormat="1" applyFont="1" applyFill="1" applyBorder="1" applyAlignment="1">
      <alignment horizontal="right" vertical="center"/>
    </xf>
    <xf numFmtId="0" fontId="0" fillId="0" borderId="7" xfId="0" applyBorder="1"/>
    <xf numFmtId="0" fontId="0" fillId="0" borderId="8" xfId="0" applyBorder="1"/>
    <xf numFmtId="0" fontId="3" fillId="8" borderId="1" xfId="1" applyFont="1" applyFill="1" applyBorder="1" applyAlignment="1">
      <alignment horizontal="center" vertical="center" wrapText="1"/>
    </xf>
    <xf numFmtId="0" fontId="1" fillId="8" borderId="1" xfId="1" applyFont="1" applyFill="1" applyBorder="1" applyAlignment="1">
      <alignment vertical="center" wrapText="1"/>
    </xf>
    <xf numFmtId="0" fontId="5" fillId="4" borderId="1" xfId="1" applyFont="1" applyFill="1" applyBorder="1" applyAlignment="1">
      <alignment vertical="center"/>
    </xf>
    <xf numFmtId="0" fontId="2" fillId="3" borderId="1" xfId="1" applyFont="1" applyFill="1" applyBorder="1" applyAlignment="1">
      <alignment horizontal="center" vertical="center" textRotation="255" wrapText="1"/>
    </xf>
    <xf numFmtId="0" fontId="0" fillId="0" borderId="9" xfId="0" applyBorder="1"/>
    <xf numFmtId="176" fontId="2" fillId="3" borderId="1" xfId="1" applyNumberFormat="1" applyFont="1" applyFill="1" applyBorder="1" applyAlignment="1">
      <alignment horizontal="right" vertical="center"/>
    </xf>
    <xf numFmtId="0" fontId="3" fillId="8" borderId="1" xfId="1" applyFont="1" applyFill="1" applyBorder="1" applyAlignment="1">
      <alignment vertical="center" wrapText="1"/>
    </xf>
    <xf numFmtId="0" fontId="2" fillId="3" borderId="0" xfId="1" applyFont="1" applyFill="1" applyAlignment="1">
      <alignment horizontal="left" vertical="center"/>
    </xf>
    <xf numFmtId="176" fontId="4" fillId="7" borderId="1" xfId="1" applyNumberFormat="1" applyFont="1" applyFill="1" applyBorder="1" applyAlignment="1">
      <alignment horizontal="right" vertical="center"/>
    </xf>
    <xf numFmtId="176" fontId="4" fillId="10" borderId="1" xfId="1" applyNumberFormat="1" applyFont="1" applyFill="1" applyBorder="1" applyAlignment="1">
      <alignment horizontal="right" vertical="center"/>
    </xf>
    <xf numFmtId="0" fontId="2" fillId="3" borderId="0" xfId="1" applyFont="1" applyFill="1" applyAlignment="1">
      <alignment vertical="center"/>
    </xf>
    <xf numFmtId="0" fontId="1" fillId="12" borderId="12" xfId="1" applyFont="1" applyFill="1" applyBorder="1" applyAlignment="1">
      <alignment wrapText="1"/>
    </xf>
    <xf numFmtId="0" fontId="0" fillId="0" borderId="4" xfId="0" applyBorder="1"/>
    <xf numFmtId="0" fontId="3" fillId="2" borderId="0" xfId="1" applyFont="1" applyFill="1" applyAlignment="1">
      <alignment wrapText="1"/>
    </xf>
    <xf numFmtId="0" fontId="2" fillId="6" borderId="0" xfId="1" applyFont="1" applyFill="1" applyAlignment="1">
      <alignment vertical="center"/>
    </xf>
    <xf numFmtId="0" fontId="1" fillId="12" borderId="11" xfId="1" applyFont="1" applyFill="1" applyBorder="1" applyAlignment="1">
      <alignment wrapText="1"/>
    </xf>
    <xf numFmtId="0" fontId="0" fillId="0" borderId="2" xfId="0" applyBorder="1"/>
    <xf numFmtId="0" fontId="0" fillId="0" borderId="3" xfId="0" applyBorder="1"/>
    <xf numFmtId="0" fontId="1" fillId="12" borderId="13" xfId="1" applyFont="1" applyFill="1" applyBorder="1" applyAlignment="1">
      <alignment wrapText="1"/>
    </xf>
    <xf numFmtId="0" fontId="0" fillId="0" borderId="5" xfId="0" applyBorder="1"/>
    <xf numFmtId="0" fontId="0" fillId="0" borderId="6" xfId="0" applyBorder="1"/>
    <xf numFmtId="0" fontId="8" fillId="13" borderId="0" xfId="1" applyFont="1" applyFill="1" applyAlignment="1">
      <alignment vertical="center" wrapText="1"/>
    </xf>
    <xf numFmtId="0" fontId="14" fillId="16" borderId="15" xfId="1" applyFont="1" applyFill="1" applyBorder="1" applyAlignment="1">
      <alignment horizontal="center" vertical="center" wrapText="1"/>
    </xf>
    <xf numFmtId="0" fontId="0" fillId="0" borderId="16" xfId="0" applyBorder="1"/>
    <xf numFmtId="0" fontId="1" fillId="0" borderId="0" xfId="1" applyFont="1" applyAlignment="1">
      <alignment wrapText="1"/>
    </xf>
    <xf numFmtId="179" fontId="13" fillId="15" borderId="15" xfId="1" applyNumberFormat="1" applyFont="1" applyFill="1" applyBorder="1" applyAlignment="1">
      <alignment horizontal="center" vertical="center" wrapText="1"/>
    </xf>
    <xf numFmtId="181" fontId="13" fillId="15" borderId="15" xfId="1" applyNumberFormat="1" applyFont="1" applyFill="1" applyBorder="1" applyAlignment="1">
      <alignment horizontal="center" vertical="center" wrapText="1"/>
    </xf>
    <xf numFmtId="178" fontId="13" fillId="15" borderId="15" xfId="1" applyNumberFormat="1" applyFont="1" applyFill="1" applyBorder="1" applyAlignment="1">
      <alignment horizontal="center" vertical="center" wrapText="1"/>
    </xf>
    <xf numFmtId="181" fontId="15" fillId="17" borderId="15" xfId="0" applyNumberFormat="1" applyFont="1" applyFill="1" applyBorder="1" applyAlignment="1">
      <alignment horizontal="center" vertical="center" wrapText="1"/>
    </xf>
    <xf numFmtId="0" fontId="17" fillId="18" borderId="15" xfId="0" applyFont="1" applyFill="1" applyBorder="1" applyAlignment="1">
      <alignment horizontal="left" vertical="center" wrapText="1"/>
    </xf>
    <xf numFmtId="0" fontId="0" fillId="0" borderId="17" xfId="0" applyBorder="1"/>
    <xf numFmtId="0" fontId="18" fillId="19" borderId="18" xfId="1" applyFont="1" applyFill="1" applyBorder="1" applyAlignment="1">
      <alignment horizontal="center" vertical="center"/>
    </xf>
    <xf numFmtId="0" fontId="18" fillId="19" borderId="18" xfId="0" applyFont="1" applyFill="1" applyBorder="1" applyAlignment="1">
      <alignment horizontal="center" vertical="center"/>
    </xf>
    <xf numFmtId="0" fontId="16" fillId="19" borderId="14" xfId="1" applyFont="1" applyFill="1" applyBorder="1" applyAlignment="1">
      <alignment horizontal="center" vertical="center"/>
    </xf>
    <xf numFmtId="180" fontId="13" fillId="15" borderId="15" xfId="1" applyNumberFormat="1" applyFont="1" applyFill="1" applyBorder="1" applyAlignment="1">
      <alignment horizontal="center" vertical="center" wrapText="1"/>
    </xf>
    <xf numFmtId="0" fontId="12" fillId="14" borderId="15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0" fillId="0" borderId="0" xfId="0" applyFill="1"/>
  </cellXfs>
  <cellStyles count="2">
    <cellStyle name="Normal" xfId="1" xr:uid="{00000000-0005-0000-0000-000001000000}"/>
    <cellStyle name="標準" xfId="0" builtinId="0"/>
  </cellStyles>
  <dxfs count="4">
    <dxf>
      <font>
        <b/>
        <sz val="8"/>
        <color rgb="FFB3261E"/>
      </font>
    </dxf>
    <dxf>
      <font>
        <b/>
        <color rgb="FFA61B1B"/>
      </font>
      <fill>
        <patternFill patternType="solid">
          <bgColor rgb="FFF8D7DA"/>
        </patternFill>
      </fill>
    </dxf>
    <dxf>
      <font>
        <b/>
        <color rgb="FF7A4E00"/>
      </font>
      <fill>
        <patternFill patternType="solid">
          <bgColor rgb="FFFFF3CD"/>
        </patternFill>
      </fill>
    </dxf>
    <dxf>
      <font>
        <b/>
        <color rgb="FFB3261E"/>
      </font>
      <fill>
        <patternFill patternType="solid">
          <bgColor rgb="FFFCE8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lang="ja-JP" altLang="en-US"/>
              <a:t>金融資産残高の推移（万円）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結果・グラフ!$J$3:$J$53</c:f>
              <c:numCache>
                <c:formatCode>#,##0;[Red]\(#,##0\);\-</c:formatCode>
                <c:ptCount val="51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2032</c:v>
                </c:pt>
                <c:pt idx="7">
                  <c:v>2033</c:v>
                </c:pt>
                <c:pt idx="8">
                  <c:v>2034</c:v>
                </c:pt>
                <c:pt idx="9">
                  <c:v>2035</c:v>
                </c:pt>
                <c:pt idx="10">
                  <c:v>2036</c:v>
                </c:pt>
                <c:pt idx="11">
                  <c:v>2037</c:v>
                </c:pt>
                <c:pt idx="12">
                  <c:v>2038</c:v>
                </c:pt>
                <c:pt idx="13">
                  <c:v>2039</c:v>
                </c:pt>
                <c:pt idx="14">
                  <c:v>2040</c:v>
                </c:pt>
                <c:pt idx="15">
                  <c:v>2041</c:v>
                </c:pt>
                <c:pt idx="16">
                  <c:v>2042</c:v>
                </c:pt>
                <c:pt idx="17">
                  <c:v>2043</c:v>
                </c:pt>
                <c:pt idx="18">
                  <c:v>2044</c:v>
                </c:pt>
                <c:pt idx="19">
                  <c:v>2045</c:v>
                </c:pt>
                <c:pt idx="20">
                  <c:v>2046</c:v>
                </c:pt>
                <c:pt idx="21">
                  <c:v>2047</c:v>
                </c:pt>
                <c:pt idx="22">
                  <c:v>2048</c:v>
                </c:pt>
                <c:pt idx="23">
                  <c:v>2049</c:v>
                </c:pt>
                <c:pt idx="24">
                  <c:v>2050</c:v>
                </c:pt>
                <c:pt idx="25">
                  <c:v>2051</c:v>
                </c:pt>
                <c:pt idx="26">
                  <c:v>2052</c:v>
                </c:pt>
                <c:pt idx="27">
                  <c:v>2053</c:v>
                </c:pt>
                <c:pt idx="28">
                  <c:v>2054</c:v>
                </c:pt>
                <c:pt idx="29">
                  <c:v>2055</c:v>
                </c:pt>
                <c:pt idx="30">
                  <c:v>2056</c:v>
                </c:pt>
                <c:pt idx="31">
                  <c:v>2057</c:v>
                </c:pt>
                <c:pt idx="32">
                  <c:v>2058</c:v>
                </c:pt>
                <c:pt idx="33">
                  <c:v>2059</c:v>
                </c:pt>
                <c:pt idx="34">
                  <c:v>2060</c:v>
                </c:pt>
                <c:pt idx="35">
                  <c:v>2061</c:v>
                </c:pt>
                <c:pt idx="36">
                  <c:v>2062</c:v>
                </c:pt>
                <c:pt idx="37">
                  <c:v>2063</c:v>
                </c:pt>
                <c:pt idx="38">
                  <c:v>2064</c:v>
                </c:pt>
                <c:pt idx="39">
                  <c:v>2065</c:v>
                </c:pt>
                <c:pt idx="40">
                  <c:v>2066</c:v>
                </c:pt>
                <c:pt idx="41">
                  <c:v>2067</c:v>
                </c:pt>
                <c:pt idx="42">
                  <c:v>2068</c:v>
                </c:pt>
                <c:pt idx="43">
                  <c:v>2069</c:v>
                </c:pt>
                <c:pt idx="44">
                  <c:v>2070</c:v>
                </c:pt>
                <c:pt idx="45">
                  <c:v>2071</c:v>
                </c:pt>
                <c:pt idx="46">
                  <c:v>2072</c:v>
                </c:pt>
                <c:pt idx="47">
                  <c:v>2073</c:v>
                </c:pt>
                <c:pt idx="48">
                  <c:v>2074</c:v>
                </c:pt>
                <c:pt idx="49">
                  <c:v>2075</c:v>
                </c:pt>
                <c:pt idx="50">
                  <c:v>2076</c:v>
                </c:pt>
              </c:numCache>
            </c:numRef>
          </c:cat>
          <c:val>
            <c:numRef>
              <c:f>結果・グラフ!$M$3:$M$53</c:f>
              <c:numCache>
                <c:formatCode>#,##0_);[Red]\(#,##0\)</c:formatCode>
                <c:ptCount val="51"/>
                <c:pt idx="0">
                  <c:v>2020</c:v>
                </c:pt>
                <c:pt idx="1">
                  <c:v>2040.2</c:v>
                </c:pt>
                <c:pt idx="2">
                  <c:v>2060.6019999999999</c:v>
                </c:pt>
                <c:pt idx="3">
                  <c:v>2081.20802</c:v>
                </c:pt>
                <c:pt idx="4">
                  <c:v>2102.0201001999999</c:v>
                </c:pt>
                <c:pt idx="5">
                  <c:v>2123.0403012019997</c:v>
                </c:pt>
                <c:pt idx="6">
                  <c:v>2144.2707042140196</c:v>
                </c:pt>
                <c:pt idx="7">
                  <c:v>2165.7134112561598</c:v>
                </c:pt>
                <c:pt idx="8">
                  <c:v>2187.3705453687217</c:v>
                </c:pt>
                <c:pt idx="9">
                  <c:v>2209.244250822409</c:v>
                </c:pt>
                <c:pt idx="10">
                  <c:v>2231.3366933306329</c:v>
                </c:pt>
                <c:pt idx="11">
                  <c:v>2253.6500602639394</c:v>
                </c:pt>
                <c:pt idx="12">
                  <c:v>2276.1865608665789</c:v>
                </c:pt>
                <c:pt idx="13">
                  <c:v>2298.9484264752446</c:v>
                </c:pt>
                <c:pt idx="14">
                  <c:v>2321.9379107399968</c:v>
                </c:pt>
                <c:pt idx="15">
                  <c:v>2345.1572898473969</c:v>
                </c:pt>
                <c:pt idx="16">
                  <c:v>2368.6088627458707</c:v>
                </c:pt>
                <c:pt idx="17">
                  <c:v>2392.2949513733292</c:v>
                </c:pt>
                <c:pt idx="18">
                  <c:v>2416.2179008870626</c:v>
                </c:pt>
                <c:pt idx="19">
                  <c:v>2440.3800798959332</c:v>
                </c:pt>
                <c:pt idx="20">
                  <c:v>2464.7838806948926</c:v>
                </c:pt>
                <c:pt idx="21">
                  <c:v>2489.4317195018416</c:v>
                </c:pt>
                <c:pt idx="22">
                  <c:v>2514.3260366968602</c:v>
                </c:pt>
                <c:pt idx="23">
                  <c:v>2539.4692970638289</c:v>
                </c:pt>
                <c:pt idx="24">
                  <c:v>2564.8639900344674</c:v>
                </c:pt>
                <c:pt idx="25">
                  <c:v>2590.5126299348121</c:v>
                </c:pt>
                <c:pt idx="26">
                  <c:v>2616.4177562341602</c:v>
                </c:pt>
                <c:pt idx="27">
                  <c:v>2642.5819337965017</c:v>
                </c:pt>
                <c:pt idx="28">
                  <c:v>2669.0077531344668</c:v>
                </c:pt>
                <c:pt idx="29">
                  <c:v>2695.6978306658116</c:v>
                </c:pt>
                <c:pt idx="30">
                  <c:v>2722.6548089724697</c:v>
                </c:pt>
                <c:pt idx="31">
                  <c:v>2749.8813570621946</c:v>
                </c:pt>
                <c:pt idx="32">
                  <c:v>2777.3801706328168</c:v>
                </c:pt>
                <c:pt idx="33">
                  <c:v>2805.1539723391452</c:v>
                </c:pt>
                <c:pt idx="34">
                  <c:v>2833.2055120625369</c:v>
                </c:pt>
                <c:pt idx="35">
                  <c:v>2861.5375671831621</c:v>
                </c:pt>
                <c:pt idx="36">
                  <c:v>2890.1529428549939</c:v>
                </c:pt>
                <c:pt idx="37">
                  <c:v>2919.0544722835439</c:v>
                </c:pt>
                <c:pt idx="38">
                  <c:v>2948.2450170063794</c:v>
                </c:pt>
                <c:pt idx="39">
                  <c:v>2977.727467176443</c:v>
                </c:pt>
                <c:pt idx="40">
                  <c:v>3007.5047418482077</c:v>
                </c:pt>
                <c:pt idx="41">
                  <c:v>3037.5797892666897</c:v>
                </c:pt>
                <c:pt idx="42">
                  <c:v>3067.9555871593566</c:v>
                </c:pt>
                <c:pt idx="43">
                  <c:v>3098.6351430309501</c:v>
                </c:pt>
                <c:pt idx="44">
                  <c:v>3129.6214944612598</c:v>
                </c:pt>
                <c:pt idx="45">
                  <c:v>3160.9177094058723</c:v>
                </c:pt>
                <c:pt idx="46">
                  <c:v>3192.5268864999312</c:v>
                </c:pt>
                <c:pt idx="47">
                  <c:v>3224.4521553649306</c:v>
                </c:pt>
                <c:pt idx="48">
                  <c:v>3256.6966769185801</c:v>
                </c:pt>
                <c:pt idx="49">
                  <c:v>3289.263643687766</c:v>
                </c:pt>
                <c:pt idx="50">
                  <c:v>3322.1562801246437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63-4353-AEF2-4A7706EC89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#,##0;[Red]\(#,##0\);\-" sourceLinked="1"/>
        <c:majorTickMark val="none"/>
        <c:minorTickMark val="none"/>
        <c:tickLblPos val="nextTo"/>
        <c:txPr>
          <a:bodyPr anchorCtr="1"/>
          <a:lstStyle/>
          <a:p>
            <a:pPr>
              <a:defRPr sz="675"/>
            </a:pPr>
            <a:endParaRPr lang="ja-JP"/>
          </a:p>
        </c:txPr>
        <c:crossAx val="48672768"/>
        <c:crosses val="autoZero"/>
        <c:auto val="1"/>
        <c:lblAlgn val="ctr"/>
        <c:lblOffset val="100"/>
        <c:noMultiLvlLbl val="1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#,##0_);[Red]\(#,##0\)" sourceLinked="1"/>
        <c:majorTickMark val="none"/>
        <c:minorTickMark val="none"/>
        <c:tickLblPos val="nextTo"/>
        <c:txPr>
          <a:bodyPr anchorCtr="1"/>
          <a:lstStyle/>
          <a:p>
            <a:pPr>
              <a:defRPr sz="675"/>
            </a:pPr>
            <a:endParaRPr lang="ja-JP"/>
          </a:p>
        </c:txPr>
        <c:crossAx val="48650112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lang="ja-JP" altLang="en-US"/>
              <a:t>収入と支出の推移（万円）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収入合計</c:v>
          </c:tx>
          <c:marker>
            <c:symbol val="none"/>
          </c:marker>
          <c:cat>
            <c:numRef>
              <c:f>結果・グラフ!$J$3:$J$53</c:f>
              <c:numCache>
                <c:formatCode>#,##0;[Red]\(#,##0\);\-</c:formatCode>
                <c:ptCount val="51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2032</c:v>
                </c:pt>
                <c:pt idx="7">
                  <c:v>2033</c:v>
                </c:pt>
                <c:pt idx="8">
                  <c:v>2034</c:v>
                </c:pt>
                <c:pt idx="9">
                  <c:v>2035</c:v>
                </c:pt>
                <c:pt idx="10">
                  <c:v>2036</c:v>
                </c:pt>
                <c:pt idx="11">
                  <c:v>2037</c:v>
                </c:pt>
                <c:pt idx="12">
                  <c:v>2038</c:v>
                </c:pt>
                <c:pt idx="13">
                  <c:v>2039</c:v>
                </c:pt>
                <c:pt idx="14">
                  <c:v>2040</c:v>
                </c:pt>
                <c:pt idx="15">
                  <c:v>2041</c:v>
                </c:pt>
                <c:pt idx="16">
                  <c:v>2042</c:v>
                </c:pt>
                <c:pt idx="17">
                  <c:v>2043</c:v>
                </c:pt>
                <c:pt idx="18">
                  <c:v>2044</c:v>
                </c:pt>
                <c:pt idx="19">
                  <c:v>2045</c:v>
                </c:pt>
                <c:pt idx="20">
                  <c:v>2046</c:v>
                </c:pt>
                <c:pt idx="21">
                  <c:v>2047</c:v>
                </c:pt>
                <c:pt idx="22">
                  <c:v>2048</c:v>
                </c:pt>
                <c:pt idx="23">
                  <c:v>2049</c:v>
                </c:pt>
                <c:pt idx="24">
                  <c:v>2050</c:v>
                </c:pt>
                <c:pt idx="25">
                  <c:v>2051</c:v>
                </c:pt>
                <c:pt idx="26">
                  <c:v>2052</c:v>
                </c:pt>
                <c:pt idx="27">
                  <c:v>2053</c:v>
                </c:pt>
                <c:pt idx="28">
                  <c:v>2054</c:v>
                </c:pt>
                <c:pt idx="29">
                  <c:v>2055</c:v>
                </c:pt>
                <c:pt idx="30">
                  <c:v>2056</c:v>
                </c:pt>
                <c:pt idx="31">
                  <c:v>2057</c:v>
                </c:pt>
                <c:pt idx="32">
                  <c:v>2058</c:v>
                </c:pt>
                <c:pt idx="33">
                  <c:v>2059</c:v>
                </c:pt>
                <c:pt idx="34">
                  <c:v>2060</c:v>
                </c:pt>
                <c:pt idx="35">
                  <c:v>2061</c:v>
                </c:pt>
                <c:pt idx="36">
                  <c:v>2062</c:v>
                </c:pt>
                <c:pt idx="37">
                  <c:v>2063</c:v>
                </c:pt>
                <c:pt idx="38">
                  <c:v>2064</c:v>
                </c:pt>
                <c:pt idx="39">
                  <c:v>2065</c:v>
                </c:pt>
                <c:pt idx="40">
                  <c:v>2066</c:v>
                </c:pt>
                <c:pt idx="41">
                  <c:v>2067</c:v>
                </c:pt>
                <c:pt idx="42">
                  <c:v>2068</c:v>
                </c:pt>
                <c:pt idx="43">
                  <c:v>2069</c:v>
                </c:pt>
                <c:pt idx="44">
                  <c:v>2070</c:v>
                </c:pt>
                <c:pt idx="45">
                  <c:v>2071</c:v>
                </c:pt>
                <c:pt idx="46">
                  <c:v>2072</c:v>
                </c:pt>
                <c:pt idx="47">
                  <c:v>2073</c:v>
                </c:pt>
                <c:pt idx="48">
                  <c:v>2074</c:v>
                </c:pt>
                <c:pt idx="49">
                  <c:v>2075</c:v>
                </c:pt>
                <c:pt idx="50">
                  <c:v>2076</c:v>
                </c:pt>
              </c:numCache>
            </c:numRef>
          </c:cat>
          <c:val>
            <c:numRef>
              <c:f>結果・グラフ!$P$3:$P$53</c:f>
              <c:numCache>
                <c:formatCode>#,##0_);[Red]\(#,##0\)</c:formatCode>
                <c:ptCount val="5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0F-4103-99BC-281B9C2614CE}"/>
            </c:ext>
          </c:extLst>
        </c:ser>
        <c:ser>
          <c:idx val="1"/>
          <c:order val="1"/>
          <c:tx>
            <c:v>支出合計</c:v>
          </c:tx>
          <c:marker>
            <c:symbol val="none"/>
          </c:marker>
          <c:cat>
            <c:numRef>
              <c:f>結果・グラフ!$J$3:$J$53</c:f>
              <c:numCache>
                <c:formatCode>#,##0;[Red]\(#,##0\);\-</c:formatCode>
                <c:ptCount val="51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2032</c:v>
                </c:pt>
                <c:pt idx="7">
                  <c:v>2033</c:v>
                </c:pt>
                <c:pt idx="8">
                  <c:v>2034</c:v>
                </c:pt>
                <c:pt idx="9">
                  <c:v>2035</c:v>
                </c:pt>
                <c:pt idx="10">
                  <c:v>2036</c:v>
                </c:pt>
                <c:pt idx="11">
                  <c:v>2037</c:v>
                </c:pt>
                <c:pt idx="12">
                  <c:v>2038</c:v>
                </c:pt>
                <c:pt idx="13">
                  <c:v>2039</c:v>
                </c:pt>
                <c:pt idx="14">
                  <c:v>2040</c:v>
                </c:pt>
                <c:pt idx="15">
                  <c:v>2041</c:v>
                </c:pt>
                <c:pt idx="16">
                  <c:v>2042</c:v>
                </c:pt>
                <c:pt idx="17">
                  <c:v>2043</c:v>
                </c:pt>
                <c:pt idx="18">
                  <c:v>2044</c:v>
                </c:pt>
                <c:pt idx="19">
                  <c:v>2045</c:v>
                </c:pt>
                <c:pt idx="20">
                  <c:v>2046</c:v>
                </c:pt>
                <c:pt idx="21">
                  <c:v>2047</c:v>
                </c:pt>
                <c:pt idx="22">
                  <c:v>2048</c:v>
                </c:pt>
                <c:pt idx="23">
                  <c:v>2049</c:v>
                </c:pt>
                <c:pt idx="24">
                  <c:v>2050</c:v>
                </c:pt>
                <c:pt idx="25">
                  <c:v>2051</c:v>
                </c:pt>
                <c:pt idx="26">
                  <c:v>2052</c:v>
                </c:pt>
                <c:pt idx="27">
                  <c:v>2053</c:v>
                </c:pt>
                <c:pt idx="28">
                  <c:v>2054</c:v>
                </c:pt>
                <c:pt idx="29">
                  <c:v>2055</c:v>
                </c:pt>
                <c:pt idx="30">
                  <c:v>2056</c:v>
                </c:pt>
                <c:pt idx="31">
                  <c:v>2057</c:v>
                </c:pt>
                <c:pt idx="32">
                  <c:v>2058</c:v>
                </c:pt>
                <c:pt idx="33">
                  <c:v>2059</c:v>
                </c:pt>
                <c:pt idx="34">
                  <c:v>2060</c:v>
                </c:pt>
                <c:pt idx="35">
                  <c:v>2061</c:v>
                </c:pt>
                <c:pt idx="36">
                  <c:v>2062</c:v>
                </c:pt>
                <c:pt idx="37">
                  <c:v>2063</c:v>
                </c:pt>
                <c:pt idx="38">
                  <c:v>2064</c:v>
                </c:pt>
                <c:pt idx="39">
                  <c:v>2065</c:v>
                </c:pt>
                <c:pt idx="40">
                  <c:v>2066</c:v>
                </c:pt>
                <c:pt idx="41">
                  <c:v>2067</c:v>
                </c:pt>
                <c:pt idx="42">
                  <c:v>2068</c:v>
                </c:pt>
                <c:pt idx="43">
                  <c:v>2069</c:v>
                </c:pt>
                <c:pt idx="44">
                  <c:v>2070</c:v>
                </c:pt>
                <c:pt idx="45">
                  <c:v>2071</c:v>
                </c:pt>
                <c:pt idx="46">
                  <c:v>2072</c:v>
                </c:pt>
                <c:pt idx="47">
                  <c:v>2073</c:v>
                </c:pt>
                <c:pt idx="48">
                  <c:v>2074</c:v>
                </c:pt>
                <c:pt idx="49">
                  <c:v>2075</c:v>
                </c:pt>
                <c:pt idx="50">
                  <c:v>2076</c:v>
                </c:pt>
              </c:numCache>
            </c:numRef>
          </c:cat>
          <c:val>
            <c:numRef>
              <c:f>結果・グラフ!$Q$3:$Q$53</c:f>
              <c:numCache>
                <c:formatCode>#,##0_);[Red]\(#,##0\)</c:formatCode>
                <c:ptCount val="5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00F-4103-99BC-281B9C2614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#,##0;[Red]\(#,##0\);\-" sourceLinked="1"/>
        <c:majorTickMark val="none"/>
        <c:minorTickMark val="none"/>
        <c:tickLblPos val="nextTo"/>
        <c:txPr>
          <a:bodyPr anchorCtr="1"/>
          <a:lstStyle/>
          <a:p>
            <a:pPr>
              <a:defRPr sz="675"/>
            </a:pPr>
            <a:endParaRPr lang="ja-JP"/>
          </a:p>
        </c:txPr>
        <c:crossAx val="48672768"/>
        <c:crosses val="autoZero"/>
        <c:auto val="1"/>
        <c:lblAlgn val="ctr"/>
        <c:lblOffset val="100"/>
        <c:noMultiLvlLbl val="1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#,##0_);[Red]\(#,##0\)" sourceLinked="1"/>
        <c:majorTickMark val="none"/>
        <c:minorTickMark val="none"/>
        <c:tickLblPos val="nextTo"/>
        <c:txPr>
          <a:bodyPr anchorCtr="1"/>
          <a:lstStyle/>
          <a:p>
            <a:pPr>
              <a:defRPr sz="675"/>
            </a:pPr>
            <a:endParaRPr lang="ja-JP"/>
          </a:p>
        </c:txPr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8</xdr:col>
      <xdr:colOff>2381</xdr:colOff>
      <xdr:row>29</xdr:row>
      <xdr:rowOff>42862</xdr:rowOff>
    </xdr:to>
    <xdr:graphicFrame macro="">
      <xdr:nvGraphicFramePr>
        <xdr:cNvPr id="4" name="Chart">
          <a:extLst>
            <a:ext uri="{FF2B5EF4-FFF2-40B4-BE49-F238E27FC236}">
              <a16:creationId xmlns:a16="http://schemas.microsoft.com/office/drawing/2014/main" id="{E0EDBCAA-053B-4A55-AA9A-E27B9757FA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30</xdr:row>
      <xdr:rowOff>238124</xdr:rowOff>
    </xdr:from>
    <xdr:to>
      <xdr:col>8</xdr:col>
      <xdr:colOff>2381</xdr:colOff>
      <xdr:row>46</xdr:row>
      <xdr:rowOff>114299</xdr:rowOff>
    </xdr:to>
    <xdr:graphicFrame macro="">
      <xdr:nvGraphicFramePr>
        <xdr:cNvPr id="5" name="Chart">
          <a:extLst>
            <a:ext uri="{FF2B5EF4-FFF2-40B4-BE49-F238E27FC236}">
              <a16:creationId xmlns:a16="http://schemas.microsoft.com/office/drawing/2014/main" id="{30D033B5-7ACE-489A-89E8-4D126F17C6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D41"/>
  <sheetViews>
    <sheetView showGridLines="0" tabSelected="1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C42" sqref="C42"/>
    </sheetView>
  </sheetViews>
  <sheetFormatPr defaultRowHeight="14.25"/>
  <cols>
    <col min="1" max="1" width="2" customWidth="1"/>
    <col min="2" max="2" width="4" customWidth="1"/>
    <col min="3" max="3" width="19.5" customWidth="1"/>
    <col min="4" max="4" width="11" customWidth="1"/>
    <col min="5" max="56" width="6.375" customWidth="1"/>
  </cols>
  <sheetData>
    <row r="1" spans="2:56" ht="26.1" customHeight="1">
      <c r="B1" s="57" t="s">
        <v>0</v>
      </c>
      <c r="C1" s="46"/>
      <c r="D1" s="46"/>
      <c r="E1" s="86"/>
      <c r="F1" s="86"/>
      <c r="G1" s="87"/>
      <c r="H1" s="88"/>
      <c r="I1" s="88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</row>
    <row r="2" spans="2:56" ht="20.100000000000001" customHeight="1">
      <c r="B2" s="44" t="s">
        <v>2</v>
      </c>
      <c r="C2" s="48"/>
      <c r="D2" s="49"/>
      <c r="E2" s="44" t="s">
        <v>3</v>
      </c>
      <c r="F2" s="2" t="s">
        <v>4</v>
      </c>
      <c r="G2" s="2">
        <v>1</v>
      </c>
      <c r="H2" s="2">
        <v>2</v>
      </c>
      <c r="I2" s="2">
        <v>3</v>
      </c>
      <c r="J2" s="2">
        <v>4</v>
      </c>
      <c r="K2" s="2">
        <v>5</v>
      </c>
      <c r="L2" s="2">
        <v>6</v>
      </c>
      <c r="M2" s="2">
        <v>7</v>
      </c>
      <c r="N2" s="2">
        <v>8</v>
      </c>
      <c r="O2" s="2">
        <v>9</v>
      </c>
      <c r="P2" s="2">
        <v>10</v>
      </c>
      <c r="Q2" s="2">
        <v>11</v>
      </c>
      <c r="R2" s="2">
        <v>12</v>
      </c>
      <c r="S2" s="2">
        <v>13</v>
      </c>
      <c r="T2" s="2">
        <v>14</v>
      </c>
      <c r="U2" s="2">
        <v>15</v>
      </c>
      <c r="V2" s="2">
        <v>16</v>
      </c>
      <c r="W2" s="2">
        <v>17</v>
      </c>
      <c r="X2" s="2">
        <v>18</v>
      </c>
      <c r="Y2" s="2">
        <v>19</v>
      </c>
      <c r="Z2" s="2">
        <v>20</v>
      </c>
      <c r="AA2" s="2">
        <v>21</v>
      </c>
      <c r="AB2" s="2">
        <v>22</v>
      </c>
      <c r="AC2" s="2">
        <v>23</v>
      </c>
      <c r="AD2" s="2">
        <v>24</v>
      </c>
      <c r="AE2" s="2">
        <v>25</v>
      </c>
      <c r="AF2" s="2">
        <v>26</v>
      </c>
      <c r="AG2" s="2">
        <v>27</v>
      </c>
      <c r="AH2" s="2">
        <v>28</v>
      </c>
      <c r="AI2" s="2">
        <v>29</v>
      </c>
      <c r="AJ2" s="2">
        <v>30</v>
      </c>
      <c r="AK2" s="2">
        <v>31</v>
      </c>
      <c r="AL2" s="2">
        <v>32</v>
      </c>
      <c r="AM2" s="2">
        <v>33</v>
      </c>
      <c r="AN2" s="2">
        <v>34</v>
      </c>
      <c r="AO2" s="2">
        <v>35</v>
      </c>
      <c r="AP2" s="2">
        <v>36</v>
      </c>
      <c r="AQ2" s="2">
        <v>37</v>
      </c>
      <c r="AR2" s="2">
        <v>38</v>
      </c>
      <c r="AS2" s="2">
        <v>39</v>
      </c>
      <c r="AT2" s="2">
        <v>40</v>
      </c>
      <c r="AU2" s="2">
        <v>41</v>
      </c>
      <c r="AV2" s="2">
        <v>42</v>
      </c>
      <c r="AW2" s="2">
        <v>43</v>
      </c>
      <c r="AX2" s="2">
        <v>44</v>
      </c>
      <c r="AY2" s="2">
        <v>45</v>
      </c>
      <c r="AZ2" s="2">
        <v>46</v>
      </c>
      <c r="BA2" s="2">
        <v>47</v>
      </c>
      <c r="BB2" s="2">
        <v>48</v>
      </c>
      <c r="BC2" s="2">
        <v>49</v>
      </c>
      <c r="BD2" s="2">
        <v>50</v>
      </c>
    </row>
    <row r="3" spans="2:56" ht="20.100000000000001" customHeight="1">
      <c r="B3" s="44" t="s">
        <v>5</v>
      </c>
      <c r="C3" s="48"/>
      <c r="D3" s="49"/>
      <c r="E3" s="45"/>
      <c r="F3" s="3">
        <v>2026</v>
      </c>
      <c r="G3" s="3">
        <f t="shared" ref="G3:AL3" si="0">F3+1</f>
        <v>2027</v>
      </c>
      <c r="H3" s="3">
        <f t="shared" si="0"/>
        <v>2028</v>
      </c>
      <c r="I3" s="3">
        <f t="shared" si="0"/>
        <v>2029</v>
      </c>
      <c r="J3" s="3">
        <f t="shared" si="0"/>
        <v>2030</v>
      </c>
      <c r="K3" s="3">
        <f t="shared" si="0"/>
        <v>2031</v>
      </c>
      <c r="L3" s="3">
        <f t="shared" si="0"/>
        <v>2032</v>
      </c>
      <c r="M3" s="3">
        <f t="shared" si="0"/>
        <v>2033</v>
      </c>
      <c r="N3" s="3">
        <f t="shared" si="0"/>
        <v>2034</v>
      </c>
      <c r="O3" s="3">
        <f t="shared" si="0"/>
        <v>2035</v>
      </c>
      <c r="P3" s="3">
        <f t="shared" si="0"/>
        <v>2036</v>
      </c>
      <c r="Q3" s="3">
        <f t="shared" si="0"/>
        <v>2037</v>
      </c>
      <c r="R3" s="3">
        <f t="shared" si="0"/>
        <v>2038</v>
      </c>
      <c r="S3" s="3">
        <f t="shared" si="0"/>
        <v>2039</v>
      </c>
      <c r="T3" s="3">
        <f t="shared" si="0"/>
        <v>2040</v>
      </c>
      <c r="U3" s="3">
        <f t="shared" si="0"/>
        <v>2041</v>
      </c>
      <c r="V3" s="3">
        <f t="shared" si="0"/>
        <v>2042</v>
      </c>
      <c r="W3" s="3">
        <f t="shared" si="0"/>
        <v>2043</v>
      </c>
      <c r="X3" s="3">
        <f t="shared" si="0"/>
        <v>2044</v>
      </c>
      <c r="Y3" s="3">
        <f t="shared" si="0"/>
        <v>2045</v>
      </c>
      <c r="Z3" s="3">
        <f t="shared" si="0"/>
        <v>2046</v>
      </c>
      <c r="AA3" s="3">
        <f t="shared" si="0"/>
        <v>2047</v>
      </c>
      <c r="AB3" s="3">
        <f t="shared" si="0"/>
        <v>2048</v>
      </c>
      <c r="AC3" s="3">
        <f t="shared" si="0"/>
        <v>2049</v>
      </c>
      <c r="AD3" s="3">
        <f t="shared" si="0"/>
        <v>2050</v>
      </c>
      <c r="AE3" s="3">
        <f t="shared" si="0"/>
        <v>2051</v>
      </c>
      <c r="AF3" s="3">
        <f t="shared" si="0"/>
        <v>2052</v>
      </c>
      <c r="AG3" s="3">
        <f t="shared" si="0"/>
        <v>2053</v>
      </c>
      <c r="AH3" s="3">
        <f t="shared" si="0"/>
        <v>2054</v>
      </c>
      <c r="AI3" s="3">
        <f t="shared" si="0"/>
        <v>2055</v>
      </c>
      <c r="AJ3" s="3">
        <f t="shared" si="0"/>
        <v>2056</v>
      </c>
      <c r="AK3" s="3">
        <f t="shared" si="0"/>
        <v>2057</v>
      </c>
      <c r="AL3" s="3">
        <f t="shared" si="0"/>
        <v>2058</v>
      </c>
      <c r="AM3" s="3">
        <f t="shared" ref="AM3:BD3" si="1">AL3+1</f>
        <v>2059</v>
      </c>
      <c r="AN3" s="3">
        <f t="shared" si="1"/>
        <v>2060</v>
      </c>
      <c r="AO3" s="3">
        <f t="shared" si="1"/>
        <v>2061</v>
      </c>
      <c r="AP3" s="3">
        <f t="shared" si="1"/>
        <v>2062</v>
      </c>
      <c r="AQ3" s="3">
        <f t="shared" si="1"/>
        <v>2063</v>
      </c>
      <c r="AR3" s="3">
        <f t="shared" si="1"/>
        <v>2064</v>
      </c>
      <c r="AS3" s="3">
        <f t="shared" si="1"/>
        <v>2065</v>
      </c>
      <c r="AT3" s="3">
        <f t="shared" si="1"/>
        <v>2066</v>
      </c>
      <c r="AU3" s="3">
        <f t="shared" si="1"/>
        <v>2067</v>
      </c>
      <c r="AV3" s="3">
        <f t="shared" si="1"/>
        <v>2068</v>
      </c>
      <c r="AW3" s="3">
        <f t="shared" si="1"/>
        <v>2069</v>
      </c>
      <c r="AX3" s="3">
        <f t="shared" si="1"/>
        <v>2070</v>
      </c>
      <c r="AY3" s="3">
        <f t="shared" si="1"/>
        <v>2071</v>
      </c>
      <c r="AZ3" s="3">
        <f t="shared" si="1"/>
        <v>2072</v>
      </c>
      <c r="BA3" s="3">
        <f t="shared" si="1"/>
        <v>2073</v>
      </c>
      <c r="BB3" s="3">
        <f t="shared" si="1"/>
        <v>2074</v>
      </c>
      <c r="BC3" s="3">
        <f t="shared" si="1"/>
        <v>2075</v>
      </c>
      <c r="BD3" s="3">
        <f t="shared" si="1"/>
        <v>2076</v>
      </c>
    </row>
    <row r="4" spans="2:56" ht="20.100000000000001" customHeight="1">
      <c r="B4" s="53" t="s">
        <v>6</v>
      </c>
      <c r="C4" s="52" t="s">
        <v>7</v>
      </c>
      <c r="D4" s="49"/>
      <c r="E4" s="10"/>
      <c r="F4" s="6">
        <v>50</v>
      </c>
      <c r="G4" s="8">
        <f t="shared" ref="G4:AL4" si="2">IF($F4&lt;&gt;"",F4+1,"")</f>
        <v>51</v>
      </c>
      <c r="H4" s="8">
        <f t="shared" si="2"/>
        <v>52</v>
      </c>
      <c r="I4" s="8">
        <f t="shared" si="2"/>
        <v>53</v>
      </c>
      <c r="J4" s="8">
        <f t="shared" si="2"/>
        <v>54</v>
      </c>
      <c r="K4" s="8">
        <f t="shared" si="2"/>
        <v>55</v>
      </c>
      <c r="L4" s="8">
        <f t="shared" si="2"/>
        <v>56</v>
      </c>
      <c r="M4" s="8">
        <f t="shared" si="2"/>
        <v>57</v>
      </c>
      <c r="N4" s="8">
        <f t="shared" si="2"/>
        <v>58</v>
      </c>
      <c r="O4" s="8">
        <f t="shared" si="2"/>
        <v>59</v>
      </c>
      <c r="P4" s="8">
        <f t="shared" si="2"/>
        <v>60</v>
      </c>
      <c r="Q4" s="8">
        <f t="shared" si="2"/>
        <v>61</v>
      </c>
      <c r="R4" s="8">
        <f t="shared" si="2"/>
        <v>62</v>
      </c>
      <c r="S4" s="8">
        <f t="shared" si="2"/>
        <v>63</v>
      </c>
      <c r="T4" s="8">
        <f t="shared" si="2"/>
        <v>64</v>
      </c>
      <c r="U4" s="8">
        <f t="shared" si="2"/>
        <v>65</v>
      </c>
      <c r="V4" s="8">
        <f t="shared" si="2"/>
        <v>66</v>
      </c>
      <c r="W4" s="8">
        <f t="shared" si="2"/>
        <v>67</v>
      </c>
      <c r="X4" s="8">
        <f t="shared" si="2"/>
        <v>68</v>
      </c>
      <c r="Y4" s="8">
        <f t="shared" si="2"/>
        <v>69</v>
      </c>
      <c r="Z4" s="8">
        <f t="shared" si="2"/>
        <v>70</v>
      </c>
      <c r="AA4" s="8">
        <f t="shared" si="2"/>
        <v>71</v>
      </c>
      <c r="AB4" s="8">
        <f t="shared" si="2"/>
        <v>72</v>
      </c>
      <c r="AC4" s="8">
        <f t="shared" si="2"/>
        <v>73</v>
      </c>
      <c r="AD4" s="8">
        <f t="shared" si="2"/>
        <v>74</v>
      </c>
      <c r="AE4" s="8">
        <f t="shared" si="2"/>
        <v>75</v>
      </c>
      <c r="AF4" s="8">
        <f t="shared" si="2"/>
        <v>76</v>
      </c>
      <c r="AG4" s="8">
        <f t="shared" si="2"/>
        <v>77</v>
      </c>
      <c r="AH4" s="8">
        <f t="shared" si="2"/>
        <v>78</v>
      </c>
      <c r="AI4" s="8">
        <f t="shared" si="2"/>
        <v>79</v>
      </c>
      <c r="AJ4" s="8">
        <f t="shared" si="2"/>
        <v>80</v>
      </c>
      <c r="AK4" s="8">
        <f t="shared" si="2"/>
        <v>81</v>
      </c>
      <c r="AL4" s="8">
        <f t="shared" si="2"/>
        <v>82</v>
      </c>
      <c r="AM4" s="8">
        <f t="shared" ref="AM4:BD4" si="3">IF($F4&lt;&gt;"",AL4+1,"")</f>
        <v>83</v>
      </c>
      <c r="AN4" s="8">
        <f t="shared" si="3"/>
        <v>84</v>
      </c>
      <c r="AO4" s="8">
        <f t="shared" si="3"/>
        <v>85</v>
      </c>
      <c r="AP4" s="8">
        <f t="shared" si="3"/>
        <v>86</v>
      </c>
      <c r="AQ4" s="8">
        <f t="shared" si="3"/>
        <v>87</v>
      </c>
      <c r="AR4" s="8">
        <f t="shared" si="3"/>
        <v>88</v>
      </c>
      <c r="AS4" s="8">
        <f t="shared" si="3"/>
        <v>89</v>
      </c>
      <c r="AT4" s="8">
        <f t="shared" si="3"/>
        <v>90</v>
      </c>
      <c r="AU4" s="8">
        <f t="shared" si="3"/>
        <v>91</v>
      </c>
      <c r="AV4" s="8">
        <f t="shared" si="3"/>
        <v>92</v>
      </c>
      <c r="AW4" s="8">
        <f t="shared" si="3"/>
        <v>93</v>
      </c>
      <c r="AX4" s="8">
        <f t="shared" si="3"/>
        <v>94</v>
      </c>
      <c r="AY4" s="8">
        <f t="shared" si="3"/>
        <v>95</v>
      </c>
      <c r="AZ4" s="8">
        <f t="shared" si="3"/>
        <v>96</v>
      </c>
      <c r="BA4" s="8">
        <f t="shared" si="3"/>
        <v>97</v>
      </c>
      <c r="BB4" s="8">
        <f t="shared" si="3"/>
        <v>98</v>
      </c>
      <c r="BC4" s="8">
        <f t="shared" si="3"/>
        <v>99</v>
      </c>
      <c r="BD4" s="8">
        <f t="shared" si="3"/>
        <v>100</v>
      </c>
    </row>
    <row r="5" spans="2:56" ht="20.100000000000001" customHeight="1">
      <c r="B5" s="54"/>
      <c r="C5" s="52" t="s">
        <v>8</v>
      </c>
      <c r="D5" s="49"/>
      <c r="E5" s="10"/>
      <c r="F5" s="6">
        <v>45</v>
      </c>
      <c r="G5" s="8">
        <f t="shared" ref="G5:AL5" si="4">IF($F5&lt;&gt;"",F5+1,"")</f>
        <v>46</v>
      </c>
      <c r="H5" s="8">
        <f t="shared" si="4"/>
        <v>47</v>
      </c>
      <c r="I5" s="8">
        <f t="shared" si="4"/>
        <v>48</v>
      </c>
      <c r="J5" s="8">
        <f t="shared" si="4"/>
        <v>49</v>
      </c>
      <c r="K5" s="8">
        <f t="shared" si="4"/>
        <v>50</v>
      </c>
      <c r="L5" s="8">
        <f t="shared" si="4"/>
        <v>51</v>
      </c>
      <c r="M5" s="8">
        <f t="shared" si="4"/>
        <v>52</v>
      </c>
      <c r="N5" s="8">
        <f t="shared" si="4"/>
        <v>53</v>
      </c>
      <c r="O5" s="8">
        <f t="shared" si="4"/>
        <v>54</v>
      </c>
      <c r="P5" s="8">
        <f t="shared" si="4"/>
        <v>55</v>
      </c>
      <c r="Q5" s="8">
        <f t="shared" si="4"/>
        <v>56</v>
      </c>
      <c r="R5" s="8">
        <f t="shared" si="4"/>
        <v>57</v>
      </c>
      <c r="S5" s="8">
        <f t="shared" si="4"/>
        <v>58</v>
      </c>
      <c r="T5" s="8">
        <f t="shared" si="4"/>
        <v>59</v>
      </c>
      <c r="U5" s="8">
        <f t="shared" si="4"/>
        <v>60</v>
      </c>
      <c r="V5" s="8">
        <f t="shared" si="4"/>
        <v>61</v>
      </c>
      <c r="W5" s="8">
        <f t="shared" si="4"/>
        <v>62</v>
      </c>
      <c r="X5" s="8">
        <f t="shared" si="4"/>
        <v>63</v>
      </c>
      <c r="Y5" s="8">
        <f t="shared" si="4"/>
        <v>64</v>
      </c>
      <c r="Z5" s="8">
        <f t="shared" si="4"/>
        <v>65</v>
      </c>
      <c r="AA5" s="8">
        <f t="shared" si="4"/>
        <v>66</v>
      </c>
      <c r="AB5" s="8">
        <f t="shared" si="4"/>
        <v>67</v>
      </c>
      <c r="AC5" s="8">
        <f t="shared" si="4"/>
        <v>68</v>
      </c>
      <c r="AD5" s="8">
        <f t="shared" si="4"/>
        <v>69</v>
      </c>
      <c r="AE5" s="8">
        <f t="shared" si="4"/>
        <v>70</v>
      </c>
      <c r="AF5" s="8">
        <f t="shared" si="4"/>
        <v>71</v>
      </c>
      <c r="AG5" s="8">
        <f t="shared" si="4"/>
        <v>72</v>
      </c>
      <c r="AH5" s="8">
        <f t="shared" si="4"/>
        <v>73</v>
      </c>
      <c r="AI5" s="8">
        <f t="shared" si="4"/>
        <v>74</v>
      </c>
      <c r="AJ5" s="8">
        <f t="shared" si="4"/>
        <v>75</v>
      </c>
      <c r="AK5" s="8">
        <f t="shared" si="4"/>
        <v>76</v>
      </c>
      <c r="AL5" s="8">
        <f t="shared" si="4"/>
        <v>77</v>
      </c>
      <c r="AM5" s="8">
        <f t="shared" ref="AM5:BD5" si="5">IF($F5&lt;&gt;"",AL5+1,"")</f>
        <v>78</v>
      </c>
      <c r="AN5" s="8">
        <f t="shared" si="5"/>
        <v>79</v>
      </c>
      <c r="AO5" s="8">
        <f t="shared" si="5"/>
        <v>80</v>
      </c>
      <c r="AP5" s="8">
        <f t="shared" si="5"/>
        <v>81</v>
      </c>
      <c r="AQ5" s="8">
        <f t="shared" si="5"/>
        <v>82</v>
      </c>
      <c r="AR5" s="8">
        <f t="shared" si="5"/>
        <v>83</v>
      </c>
      <c r="AS5" s="8">
        <f t="shared" si="5"/>
        <v>84</v>
      </c>
      <c r="AT5" s="8">
        <f t="shared" si="5"/>
        <v>85</v>
      </c>
      <c r="AU5" s="8">
        <f t="shared" si="5"/>
        <v>86</v>
      </c>
      <c r="AV5" s="8">
        <f t="shared" si="5"/>
        <v>87</v>
      </c>
      <c r="AW5" s="8">
        <f t="shared" si="5"/>
        <v>88</v>
      </c>
      <c r="AX5" s="8">
        <f t="shared" si="5"/>
        <v>89</v>
      </c>
      <c r="AY5" s="8">
        <f t="shared" si="5"/>
        <v>90</v>
      </c>
      <c r="AZ5" s="8">
        <f t="shared" si="5"/>
        <v>91</v>
      </c>
      <c r="BA5" s="8">
        <f t="shared" si="5"/>
        <v>92</v>
      </c>
      <c r="BB5" s="8">
        <f t="shared" si="5"/>
        <v>93</v>
      </c>
      <c r="BC5" s="8">
        <f t="shared" si="5"/>
        <v>94</v>
      </c>
      <c r="BD5" s="8">
        <f t="shared" si="5"/>
        <v>95</v>
      </c>
    </row>
    <row r="6" spans="2:56" ht="20.100000000000001" customHeight="1">
      <c r="B6" s="54"/>
      <c r="C6" s="52" t="s">
        <v>9</v>
      </c>
      <c r="D6" s="49"/>
      <c r="E6" s="10"/>
      <c r="F6" s="6">
        <v>15</v>
      </c>
      <c r="G6" s="8">
        <f t="shared" ref="G6:AL6" si="6">IF($F6&lt;&gt;"",F6+1,"")</f>
        <v>16</v>
      </c>
      <c r="H6" s="8">
        <f t="shared" si="6"/>
        <v>17</v>
      </c>
      <c r="I6" s="8">
        <f t="shared" si="6"/>
        <v>18</v>
      </c>
      <c r="J6" s="8">
        <f t="shared" si="6"/>
        <v>19</v>
      </c>
      <c r="K6" s="8">
        <f t="shared" si="6"/>
        <v>20</v>
      </c>
      <c r="L6" s="8">
        <f t="shared" si="6"/>
        <v>21</v>
      </c>
      <c r="M6" s="8">
        <f t="shared" si="6"/>
        <v>22</v>
      </c>
      <c r="N6" s="8">
        <f t="shared" si="6"/>
        <v>23</v>
      </c>
      <c r="O6" s="8">
        <f t="shared" si="6"/>
        <v>24</v>
      </c>
      <c r="P6" s="8">
        <f t="shared" si="6"/>
        <v>25</v>
      </c>
      <c r="Q6" s="8">
        <f t="shared" si="6"/>
        <v>26</v>
      </c>
      <c r="R6" s="8">
        <f t="shared" si="6"/>
        <v>27</v>
      </c>
      <c r="S6" s="8">
        <f t="shared" si="6"/>
        <v>28</v>
      </c>
      <c r="T6" s="8">
        <f t="shared" si="6"/>
        <v>29</v>
      </c>
      <c r="U6" s="8">
        <f t="shared" si="6"/>
        <v>30</v>
      </c>
      <c r="V6" s="8">
        <f t="shared" si="6"/>
        <v>31</v>
      </c>
      <c r="W6" s="8">
        <f t="shared" si="6"/>
        <v>32</v>
      </c>
      <c r="X6" s="8">
        <f t="shared" si="6"/>
        <v>33</v>
      </c>
      <c r="Y6" s="8">
        <f t="shared" si="6"/>
        <v>34</v>
      </c>
      <c r="Z6" s="8">
        <f t="shared" si="6"/>
        <v>35</v>
      </c>
      <c r="AA6" s="8">
        <f t="shared" si="6"/>
        <v>36</v>
      </c>
      <c r="AB6" s="8">
        <f t="shared" si="6"/>
        <v>37</v>
      </c>
      <c r="AC6" s="8">
        <f t="shared" si="6"/>
        <v>38</v>
      </c>
      <c r="AD6" s="8">
        <f t="shared" si="6"/>
        <v>39</v>
      </c>
      <c r="AE6" s="8">
        <f t="shared" si="6"/>
        <v>40</v>
      </c>
      <c r="AF6" s="8">
        <f t="shared" si="6"/>
        <v>41</v>
      </c>
      <c r="AG6" s="8">
        <f t="shared" si="6"/>
        <v>42</v>
      </c>
      <c r="AH6" s="8">
        <f t="shared" si="6"/>
        <v>43</v>
      </c>
      <c r="AI6" s="8">
        <f t="shared" si="6"/>
        <v>44</v>
      </c>
      <c r="AJ6" s="8">
        <f t="shared" si="6"/>
        <v>45</v>
      </c>
      <c r="AK6" s="8">
        <f t="shared" si="6"/>
        <v>46</v>
      </c>
      <c r="AL6" s="8">
        <f t="shared" si="6"/>
        <v>47</v>
      </c>
      <c r="AM6" s="8">
        <f t="shared" ref="AM6:BD6" si="7">IF($F6&lt;&gt;"",AL6+1,"")</f>
        <v>48</v>
      </c>
      <c r="AN6" s="8">
        <f t="shared" si="7"/>
        <v>49</v>
      </c>
      <c r="AO6" s="8">
        <f t="shared" si="7"/>
        <v>50</v>
      </c>
      <c r="AP6" s="8">
        <f t="shared" si="7"/>
        <v>51</v>
      </c>
      <c r="AQ6" s="8">
        <f t="shared" si="7"/>
        <v>52</v>
      </c>
      <c r="AR6" s="8">
        <f t="shared" si="7"/>
        <v>53</v>
      </c>
      <c r="AS6" s="8">
        <f t="shared" si="7"/>
        <v>54</v>
      </c>
      <c r="AT6" s="8">
        <f t="shared" si="7"/>
        <v>55</v>
      </c>
      <c r="AU6" s="8">
        <f t="shared" si="7"/>
        <v>56</v>
      </c>
      <c r="AV6" s="8">
        <f t="shared" si="7"/>
        <v>57</v>
      </c>
      <c r="AW6" s="8">
        <f t="shared" si="7"/>
        <v>58</v>
      </c>
      <c r="AX6" s="8">
        <f t="shared" si="7"/>
        <v>59</v>
      </c>
      <c r="AY6" s="8">
        <f t="shared" si="7"/>
        <v>60</v>
      </c>
      <c r="AZ6" s="8">
        <f t="shared" si="7"/>
        <v>61</v>
      </c>
      <c r="BA6" s="8">
        <f t="shared" si="7"/>
        <v>62</v>
      </c>
      <c r="BB6" s="8">
        <f t="shared" si="7"/>
        <v>63</v>
      </c>
      <c r="BC6" s="8">
        <f t="shared" si="7"/>
        <v>64</v>
      </c>
      <c r="BD6" s="8">
        <f t="shared" si="7"/>
        <v>65</v>
      </c>
    </row>
    <row r="7" spans="2:56" ht="20.100000000000001" customHeight="1">
      <c r="B7" s="54"/>
      <c r="C7" s="52" t="s">
        <v>10</v>
      </c>
      <c r="D7" s="49"/>
      <c r="E7" s="10"/>
      <c r="F7" s="6">
        <v>13</v>
      </c>
      <c r="G7" s="8">
        <f t="shared" ref="G7:AL7" si="8">IF($F7&lt;&gt;"",F7+1,"")</f>
        <v>14</v>
      </c>
      <c r="H7" s="8">
        <f t="shared" si="8"/>
        <v>15</v>
      </c>
      <c r="I7" s="8">
        <f t="shared" si="8"/>
        <v>16</v>
      </c>
      <c r="J7" s="8">
        <f t="shared" si="8"/>
        <v>17</v>
      </c>
      <c r="K7" s="8">
        <f t="shared" si="8"/>
        <v>18</v>
      </c>
      <c r="L7" s="8">
        <f t="shared" si="8"/>
        <v>19</v>
      </c>
      <c r="M7" s="8">
        <f t="shared" si="8"/>
        <v>20</v>
      </c>
      <c r="N7" s="8">
        <f t="shared" si="8"/>
        <v>21</v>
      </c>
      <c r="O7" s="8">
        <f t="shared" si="8"/>
        <v>22</v>
      </c>
      <c r="P7" s="8">
        <f t="shared" si="8"/>
        <v>23</v>
      </c>
      <c r="Q7" s="8">
        <f t="shared" si="8"/>
        <v>24</v>
      </c>
      <c r="R7" s="8">
        <f t="shared" si="8"/>
        <v>25</v>
      </c>
      <c r="S7" s="8">
        <f t="shared" si="8"/>
        <v>26</v>
      </c>
      <c r="T7" s="8">
        <f t="shared" si="8"/>
        <v>27</v>
      </c>
      <c r="U7" s="8">
        <f t="shared" si="8"/>
        <v>28</v>
      </c>
      <c r="V7" s="8">
        <f t="shared" si="8"/>
        <v>29</v>
      </c>
      <c r="W7" s="8">
        <f t="shared" si="8"/>
        <v>30</v>
      </c>
      <c r="X7" s="8">
        <f t="shared" si="8"/>
        <v>31</v>
      </c>
      <c r="Y7" s="8">
        <f t="shared" si="8"/>
        <v>32</v>
      </c>
      <c r="Z7" s="8">
        <f t="shared" si="8"/>
        <v>33</v>
      </c>
      <c r="AA7" s="8">
        <f t="shared" si="8"/>
        <v>34</v>
      </c>
      <c r="AB7" s="8">
        <f t="shared" si="8"/>
        <v>35</v>
      </c>
      <c r="AC7" s="8">
        <f t="shared" si="8"/>
        <v>36</v>
      </c>
      <c r="AD7" s="8">
        <f t="shared" si="8"/>
        <v>37</v>
      </c>
      <c r="AE7" s="8">
        <f t="shared" si="8"/>
        <v>38</v>
      </c>
      <c r="AF7" s="8">
        <f t="shared" si="8"/>
        <v>39</v>
      </c>
      <c r="AG7" s="8">
        <f t="shared" si="8"/>
        <v>40</v>
      </c>
      <c r="AH7" s="8">
        <f t="shared" si="8"/>
        <v>41</v>
      </c>
      <c r="AI7" s="8">
        <f t="shared" si="8"/>
        <v>42</v>
      </c>
      <c r="AJ7" s="8">
        <f t="shared" si="8"/>
        <v>43</v>
      </c>
      <c r="AK7" s="8">
        <f t="shared" si="8"/>
        <v>44</v>
      </c>
      <c r="AL7" s="8">
        <f t="shared" si="8"/>
        <v>45</v>
      </c>
      <c r="AM7" s="8">
        <f t="shared" ref="AM7:BD7" si="9">IF($F7&lt;&gt;"",AL7+1,"")</f>
        <v>46</v>
      </c>
      <c r="AN7" s="8">
        <f t="shared" si="9"/>
        <v>47</v>
      </c>
      <c r="AO7" s="8">
        <f t="shared" si="9"/>
        <v>48</v>
      </c>
      <c r="AP7" s="8">
        <f t="shared" si="9"/>
        <v>49</v>
      </c>
      <c r="AQ7" s="8">
        <f t="shared" si="9"/>
        <v>50</v>
      </c>
      <c r="AR7" s="8">
        <f t="shared" si="9"/>
        <v>51</v>
      </c>
      <c r="AS7" s="8">
        <f t="shared" si="9"/>
        <v>52</v>
      </c>
      <c r="AT7" s="8">
        <f t="shared" si="9"/>
        <v>53</v>
      </c>
      <c r="AU7" s="8">
        <f t="shared" si="9"/>
        <v>54</v>
      </c>
      <c r="AV7" s="8">
        <f t="shared" si="9"/>
        <v>55</v>
      </c>
      <c r="AW7" s="8">
        <f t="shared" si="9"/>
        <v>56</v>
      </c>
      <c r="AX7" s="8">
        <f t="shared" si="9"/>
        <v>57</v>
      </c>
      <c r="AY7" s="8">
        <f t="shared" si="9"/>
        <v>58</v>
      </c>
      <c r="AZ7" s="8">
        <f t="shared" si="9"/>
        <v>59</v>
      </c>
      <c r="BA7" s="8">
        <f t="shared" si="9"/>
        <v>60</v>
      </c>
      <c r="BB7" s="8">
        <f t="shared" si="9"/>
        <v>61</v>
      </c>
      <c r="BC7" s="8">
        <f t="shared" si="9"/>
        <v>62</v>
      </c>
      <c r="BD7" s="8">
        <f t="shared" si="9"/>
        <v>63</v>
      </c>
    </row>
    <row r="8" spans="2:56" ht="20.100000000000001" customHeight="1">
      <c r="B8" s="54"/>
      <c r="C8" s="52"/>
      <c r="D8" s="49"/>
      <c r="E8" s="10"/>
      <c r="F8" s="6"/>
      <c r="G8" s="8" t="str">
        <f t="shared" ref="G8:AL8" si="10">IF($F8&lt;&gt;"",F8+1,"")</f>
        <v/>
      </c>
      <c r="H8" s="8" t="str">
        <f t="shared" si="10"/>
        <v/>
      </c>
      <c r="I8" s="8" t="str">
        <f t="shared" si="10"/>
        <v/>
      </c>
      <c r="J8" s="8" t="str">
        <f t="shared" si="10"/>
        <v/>
      </c>
      <c r="K8" s="8" t="str">
        <f t="shared" si="10"/>
        <v/>
      </c>
      <c r="L8" s="8" t="str">
        <f t="shared" si="10"/>
        <v/>
      </c>
      <c r="M8" s="8" t="str">
        <f t="shared" si="10"/>
        <v/>
      </c>
      <c r="N8" s="8" t="str">
        <f t="shared" si="10"/>
        <v/>
      </c>
      <c r="O8" s="8" t="str">
        <f t="shared" si="10"/>
        <v/>
      </c>
      <c r="P8" s="8" t="str">
        <f t="shared" si="10"/>
        <v/>
      </c>
      <c r="Q8" s="8" t="str">
        <f t="shared" si="10"/>
        <v/>
      </c>
      <c r="R8" s="8" t="str">
        <f t="shared" si="10"/>
        <v/>
      </c>
      <c r="S8" s="8" t="str">
        <f t="shared" si="10"/>
        <v/>
      </c>
      <c r="T8" s="8" t="str">
        <f t="shared" si="10"/>
        <v/>
      </c>
      <c r="U8" s="8" t="str">
        <f t="shared" si="10"/>
        <v/>
      </c>
      <c r="V8" s="8" t="str">
        <f t="shared" si="10"/>
        <v/>
      </c>
      <c r="W8" s="8" t="str">
        <f t="shared" si="10"/>
        <v/>
      </c>
      <c r="X8" s="8" t="str">
        <f t="shared" si="10"/>
        <v/>
      </c>
      <c r="Y8" s="8" t="str">
        <f t="shared" si="10"/>
        <v/>
      </c>
      <c r="Z8" s="8" t="str">
        <f t="shared" si="10"/>
        <v/>
      </c>
      <c r="AA8" s="8" t="str">
        <f t="shared" si="10"/>
        <v/>
      </c>
      <c r="AB8" s="8" t="str">
        <f t="shared" si="10"/>
        <v/>
      </c>
      <c r="AC8" s="8" t="str">
        <f t="shared" si="10"/>
        <v/>
      </c>
      <c r="AD8" s="8" t="str">
        <f t="shared" si="10"/>
        <v/>
      </c>
      <c r="AE8" s="8" t="str">
        <f t="shared" si="10"/>
        <v/>
      </c>
      <c r="AF8" s="8" t="str">
        <f t="shared" si="10"/>
        <v/>
      </c>
      <c r="AG8" s="8" t="str">
        <f t="shared" si="10"/>
        <v/>
      </c>
      <c r="AH8" s="8" t="str">
        <f t="shared" si="10"/>
        <v/>
      </c>
      <c r="AI8" s="8" t="str">
        <f t="shared" si="10"/>
        <v/>
      </c>
      <c r="AJ8" s="8" t="str">
        <f t="shared" si="10"/>
        <v/>
      </c>
      <c r="AK8" s="8" t="str">
        <f t="shared" si="10"/>
        <v/>
      </c>
      <c r="AL8" s="8" t="str">
        <f t="shared" si="10"/>
        <v/>
      </c>
      <c r="AM8" s="8" t="str">
        <f t="shared" ref="AM8:BD8" si="11">IF($F8&lt;&gt;"",AL8+1,"")</f>
        <v/>
      </c>
      <c r="AN8" s="8" t="str">
        <f t="shared" si="11"/>
        <v/>
      </c>
      <c r="AO8" s="8" t="str">
        <f t="shared" si="11"/>
        <v/>
      </c>
      <c r="AP8" s="8" t="str">
        <f t="shared" si="11"/>
        <v/>
      </c>
      <c r="AQ8" s="8" t="str">
        <f t="shared" si="11"/>
        <v/>
      </c>
      <c r="AR8" s="8" t="str">
        <f t="shared" si="11"/>
        <v/>
      </c>
      <c r="AS8" s="8" t="str">
        <f t="shared" si="11"/>
        <v/>
      </c>
      <c r="AT8" s="8" t="str">
        <f t="shared" si="11"/>
        <v/>
      </c>
      <c r="AU8" s="8" t="str">
        <f t="shared" si="11"/>
        <v/>
      </c>
      <c r="AV8" s="8" t="str">
        <f t="shared" si="11"/>
        <v/>
      </c>
      <c r="AW8" s="8" t="str">
        <f t="shared" si="11"/>
        <v/>
      </c>
      <c r="AX8" s="8" t="str">
        <f t="shared" si="11"/>
        <v/>
      </c>
      <c r="AY8" s="8" t="str">
        <f t="shared" si="11"/>
        <v/>
      </c>
      <c r="AZ8" s="8" t="str">
        <f t="shared" si="11"/>
        <v/>
      </c>
      <c r="BA8" s="8" t="str">
        <f t="shared" si="11"/>
        <v/>
      </c>
      <c r="BB8" s="8" t="str">
        <f t="shared" si="11"/>
        <v/>
      </c>
      <c r="BC8" s="8" t="str">
        <f t="shared" si="11"/>
        <v/>
      </c>
      <c r="BD8" s="8" t="str">
        <f t="shared" si="11"/>
        <v/>
      </c>
    </row>
    <row r="9" spans="2:56" ht="20.100000000000001" customHeight="1">
      <c r="B9" s="45"/>
      <c r="C9" s="52"/>
      <c r="D9" s="49"/>
      <c r="E9" s="10"/>
      <c r="F9" s="6"/>
      <c r="G9" s="8" t="str">
        <f t="shared" ref="G9:AL9" si="12">IF($F9&lt;&gt;"",F9+1,"")</f>
        <v/>
      </c>
      <c r="H9" s="8" t="str">
        <f t="shared" si="12"/>
        <v/>
      </c>
      <c r="I9" s="8" t="str">
        <f t="shared" si="12"/>
        <v/>
      </c>
      <c r="J9" s="8" t="str">
        <f t="shared" si="12"/>
        <v/>
      </c>
      <c r="K9" s="8" t="str">
        <f t="shared" si="12"/>
        <v/>
      </c>
      <c r="L9" s="8" t="str">
        <f t="shared" si="12"/>
        <v/>
      </c>
      <c r="M9" s="8" t="str">
        <f t="shared" si="12"/>
        <v/>
      </c>
      <c r="N9" s="8" t="str">
        <f t="shared" si="12"/>
        <v/>
      </c>
      <c r="O9" s="8" t="str">
        <f t="shared" si="12"/>
        <v/>
      </c>
      <c r="P9" s="8" t="str">
        <f t="shared" si="12"/>
        <v/>
      </c>
      <c r="Q9" s="8" t="str">
        <f t="shared" si="12"/>
        <v/>
      </c>
      <c r="R9" s="8" t="str">
        <f t="shared" si="12"/>
        <v/>
      </c>
      <c r="S9" s="8" t="str">
        <f t="shared" si="12"/>
        <v/>
      </c>
      <c r="T9" s="8" t="str">
        <f t="shared" si="12"/>
        <v/>
      </c>
      <c r="U9" s="8" t="str">
        <f t="shared" si="12"/>
        <v/>
      </c>
      <c r="V9" s="8" t="str">
        <f t="shared" si="12"/>
        <v/>
      </c>
      <c r="W9" s="8" t="str">
        <f t="shared" si="12"/>
        <v/>
      </c>
      <c r="X9" s="8" t="str">
        <f t="shared" si="12"/>
        <v/>
      </c>
      <c r="Y9" s="8" t="str">
        <f t="shared" si="12"/>
        <v/>
      </c>
      <c r="Z9" s="8" t="str">
        <f t="shared" si="12"/>
        <v/>
      </c>
      <c r="AA9" s="8" t="str">
        <f t="shared" si="12"/>
        <v/>
      </c>
      <c r="AB9" s="8" t="str">
        <f t="shared" si="12"/>
        <v/>
      </c>
      <c r="AC9" s="8" t="str">
        <f t="shared" si="12"/>
        <v/>
      </c>
      <c r="AD9" s="8" t="str">
        <f t="shared" si="12"/>
        <v/>
      </c>
      <c r="AE9" s="8" t="str">
        <f t="shared" si="12"/>
        <v/>
      </c>
      <c r="AF9" s="8" t="str">
        <f t="shared" si="12"/>
        <v/>
      </c>
      <c r="AG9" s="8" t="str">
        <f t="shared" si="12"/>
        <v/>
      </c>
      <c r="AH9" s="8" t="str">
        <f t="shared" si="12"/>
        <v/>
      </c>
      <c r="AI9" s="8" t="str">
        <f t="shared" si="12"/>
        <v/>
      </c>
      <c r="AJ9" s="8" t="str">
        <f t="shared" si="12"/>
        <v/>
      </c>
      <c r="AK9" s="8" t="str">
        <f t="shared" si="12"/>
        <v/>
      </c>
      <c r="AL9" s="8" t="str">
        <f t="shared" si="12"/>
        <v/>
      </c>
      <c r="AM9" s="8" t="str">
        <f t="shared" ref="AM9:BD9" si="13">IF($F9&lt;&gt;"",AL9+1,"")</f>
        <v/>
      </c>
      <c r="AN9" s="8" t="str">
        <f t="shared" si="13"/>
        <v/>
      </c>
      <c r="AO9" s="8" t="str">
        <f t="shared" si="13"/>
        <v/>
      </c>
      <c r="AP9" s="8" t="str">
        <f t="shared" si="13"/>
        <v/>
      </c>
      <c r="AQ9" s="8" t="str">
        <f t="shared" si="13"/>
        <v/>
      </c>
      <c r="AR9" s="8" t="str">
        <f t="shared" si="13"/>
        <v/>
      </c>
      <c r="AS9" s="8" t="str">
        <f t="shared" si="13"/>
        <v/>
      </c>
      <c r="AT9" s="8" t="str">
        <f t="shared" si="13"/>
        <v/>
      </c>
      <c r="AU9" s="8" t="str">
        <f t="shared" si="13"/>
        <v/>
      </c>
      <c r="AV9" s="8" t="str">
        <f t="shared" si="13"/>
        <v/>
      </c>
      <c r="AW9" s="8" t="str">
        <f t="shared" si="13"/>
        <v/>
      </c>
      <c r="AX9" s="8" t="str">
        <f t="shared" si="13"/>
        <v/>
      </c>
      <c r="AY9" s="8" t="str">
        <f t="shared" si="13"/>
        <v/>
      </c>
      <c r="AZ9" s="8" t="str">
        <f t="shared" si="13"/>
        <v/>
      </c>
      <c r="BA9" s="8" t="str">
        <f t="shared" si="13"/>
        <v/>
      </c>
      <c r="BB9" s="8" t="str">
        <f t="shared" si="13"/>
        <v/>
      </c>
      <c r="BC9" s="8" t="str">
        <f t="shared" si="13"/>
        <v/>
      </c>
      <c r="BD9" s="8" t="str">
        <f t="shared" si="13"/>
        <v/>
      </c>
    </row>
    <row r="10" spans="2:56" ht="120" customHeight="1">
      <c r="B10" s="53" t="s">
        <v>11</v>
      </c>
      <c r="C10" s="50" t="s">
        <v>12</v>
      </c>
      <c r="D10" s="49"/>
      <c r="E10" s="10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6"/>
      <c r="Q10" s="25"/>
      <c r="R10" s="25"/>
      <c r="S10" s="25"/>
      <c r="T10" s="25"/>
      <c r="U10" s="26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</row>
    <row r="11" spans="2:56" ht="20.100000000000001" customHeight="1">
      <c r="B11" s="45"/>
      <c r="C11" s="50" t="s">
        <v>13</v>
      </c>
      <c r="D11" s="49"/>
      <c r="E11" s="10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</row>
    <row r="12" spans="2:56" ht="6" customHeight="1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</row>
    <row r="13" spans="2:56" ht="6" customHeight="1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</row>
    <row r="14" spans="2:56" ht="20.100000000000001" customHeight="1">
      <c r="B14" s="53" t="s">
        <v>14</v>
      </c>
      <c r="C14" s="51" t="s">
        <v>15</v>
      </c>
      <c r="D14" s="9" t="s">
        <v>16</v>
      </c>
      <c r="E14" s="10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</row>
    <row r="15" spans="2:56" ht="20.100000000000001" customHeight="1">
      <c r="B15" s="54"/>
      <c r="C15" s="45"/>
      <c r="D15" s="9" t="s">
        <v>17</v>
      </c>
      <c r="E15" s="10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</row>
    <row r="16" spans="2:56" ht="20.100000000000001" customHeight="1">
      <c r="B16" s="54"/>
      <c r="C16" s="51" t="s">
        <v>18</v>
      </c>
      <c r="D16" s="9" t="s">
        <v>16</v>
      </c>
      <c r="E16" s="10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</row>
    <row r="17" spans="2:56" ht="20.100000000000001" customHeight="1">
      <c r="B17" s="54"/>
      <c r="C17" s="45"/>
      <c r="D17" s="9" t="s">
        <v>17</v>
      </c>
      <c r="E17" s="10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</row>
    <row r="18" spans="2:56" ht="20.100000000000001" customHeight="1">
      <c r="B18" s="54"/>
      <c r="C18" s="51" t="s">
        <v>19</v>
      </c>
      <c r="D18" s="9" t="s">
        <v>16</v>
      </c>
      <c r="E18" s="10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</row>
    <row r="19" spans="2:56" ht="20.100000000000001" customHeight="1">
      <c r="B19" s="54"/>
      <c r="C19" s="45"/>
      <c r="D19" s="9" t="s">
        <v>17</v>
      </c>
      <c r="E19" s="10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</row>
    <row r="20" spans="2:56" ht="20.100000000000001" customHeight="1">
      <c r="B20" s="54"/>
      <c r="C20" s="51" t="s">
        <v>20</v>
      </c>
      <c r="D20" s="9" t="s">
        <v>16</v>
      </c>
      <c r="E20" s="10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</row>
    <row r="21" spans="2:56" ht="20.100000000000001" customHeight="1">
      <c r="B21" s="54"/>
      <c r="C21" s="45"/>
      <c r="D21" s="9" t="s">
        <v>17</v>
      </c>
      <c r="E21" s="10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</row>
    <row r="22" spans="2:56" ht="20.100000000000001" customHeight="1">
      <c r="B22" s="54"/>
      <c r="C22" s="51" t="s">
        <v>21</v>
      </c>
      <c r="D22" s="9" t="s">
        <v>16</v>
      </c>
      <c r="E22" s="10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</row>
    <row r="23" spans="2:56" ht="20.100000000000001" customHeight="1">
      <c r="B23" s="54"/>
      <c r="C23" s="45"/>
      <c r="D23" s="9" t="s">
        <v>17</v>
      </c>
      <c r="E23" s="10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</row>
    <row r="24" spans="2:56" ht="20.100000000000001" customHeight="1">
      <c r="B24" s="45"/>
      <c r="C24" s="9" t="s">
        <v>22</v>
      </c>
      <c r="D24" s="9"/>
      <c r="E24" s="10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</row>
    <row r="25" spans="2:56" ht="20.100000000000001" customHeight="1">
      <c r="B25" s="11"/>
      <c r="C25" s="59" t="s">
        <v>23</v>
      </c>
      <c r="D25" s="49"/>
      <c r="E25" s="11"/>
      <c r="F25" s="11">
        <f t="shared" ref="F25:AK25" si="14">SUM(F14:F24)</f>
        <v>0</v>
      </c>
      <c r="G25" s="11">
        <f t="shared" si="14"/>
        <v>0</v>
      </c>
      <c r="H25" s="11">
        <f t="shared" si="14"/>
        <v>0</v>
      </c>
      <c r="I25" s="11">
        <f t="shared" si="14"/>
        <v>0</v>
      </c>
      <c r="J25" s="11">
        <f t="shared" si="14"/>
        <v>0</v>
      </c>
      <c r="K25" s="11">
        <f t="shared" si="14"/>
        <v>0</v>
      </c>
      <c r="L25" s="11">
        <f t="shared" si="14"/>
        <v>0</v>
      </c>
      <c r="M25" s="11">
        <f t="shared" si="14"/>
        <v>0</v>
      </c>
      <c r="N25" s="11">
        <f t="shared" si="14"/>
        <v>0</v>
      </c>
      <c r="O25" s="11">
        <f t="shared" si="14"/>
        <v>0</v>
      </c>
      <c r="P25" s="11">
        <f t="shared" si="14"/>
        <v>0</v>
      </c>
      <c r="Q25" s="11">
        <f t="shared" si="14"/>
        <v>0</v>
      </c>
      <c r="R25" s="11">
        <f t="shared" si="14"/>
        <v>0</v>
      </c>
      <c r="S25" s="11">
        <f t="shared" si="14"/>
        <v>0</v>
      </c>
      <c r="T25" s="11">
        <f t="shared" si="14"/>
        <v>0</v>
      </c>
      <c r="U25" s="11">
        <f t="shared" si="14"/>
        <v>0</v>
      </c>
      <c r="V25" s="11">
        <f t="shared" si="14"/>
        <v>0</v>
      </c>
      <c r="W25" s="11">
        <f t="shared" si="14"/>
        <v>0</v>
      </c>
      <c r="X25" s="11">
        <f t="shared" si="14"/>
        <v>0</v>
      </c>
      <c r="Y25" s="11">
        <f t="shared" si="14"/>
        <v>0</v>
      </c>
      <c r="Z25" s="11">
        <f t="shared" si="14"/>
        <v>0</v>
      </c>
      <c r="AA25" s="11">
        <f t="shared" si="14"/>
        <v>0</v>
      </c>
      <c r="AB25" s="11">
        <f t="shared" si="14"/>
        <v>0</v>
      </c>
      <c r="AC25" s="11">
        <f t="shared" si="14"/>
        <v>0</v>
      </c>
      <c r="AD25" s="11">
        <f t="shared" si="14"/>
        <v>0</v>
      </c>
      <c r="AE25" s="11">
        <f t="shared" si="14"/>
        <v>0</v>
      </c>
      <c r="AF25" s="11">
        <f t="shared" si="14"/>
        <v>0</v>
      </c>
      <c r="AG25" s="11">
        <f t="shared" si="14"/>
        <v>0</v>
      </c>
      <c r="AH25" s="11">
        <f t="shared" si="14"/>
        <v>0</v>
      </c>
      <c r="AI25" s="11">
        <f t="shared" si="14"/>
        <v>0</v>
      </c>
      <c r="AJ25" s="11">
        <f t="shared" si="14"/>
        <v>0</v>
      </c>
      <c r="AK25" s="11">
        <f t="shared" si="14"/>
        <v>0</v>
      </c>
      <c r="AL25" s="11">
        <f t="shared" ref="AL25:BD25" si="15">SUM(AL14:AL24)</f>
        <v>0</v>
      </c>
      <c r="AM25" s="11">
        <f t="shared" si="15"/>
        <v>0</v>
      </c>
      <c r="AN25" s="11">
        <f t="shared" si="15"/>
        <v>0</v>
      </c>
      <c r="AO25" s="11">
        <f t="shared" si="15"/>
        <v>0</v>
      </c>
      <c r="AP25" s="11">
        <f t="shared" si="15"/>
        <v>0</v>
      </c>
      <c r="AQ25" s="11">
        <f t="shared" si="15"/>
        <v>0</v>
      </c>
      <c r="AR25" s="11">
        <f t="shared" si="15"/>
        <v>0</v>
      </c>
      <c r="AS25" s="11">
        <f t="shared" si="15"/>
        <v>0</v>
      </c>
      <c r="AT25" s="11">
        <f t="shared" si="15"/>
        <v>0</v>
      </c>
      <c r="AU25" s="11">
        <f t="shared" si="15"/>
        <v>0</v>
      </c>
      <c r="AV25" s="11">
        <f t="shared" si="15"/>
        <v>0</v>
      </c>
      <c r="AW25" s="11">
        <f t="shared" si="15"/>
        <v>0</v>
      </c>
      <c r="AX25" s="11">
        <f t="shared" si="15"/>
        <v>0</v>
      </c>
      <c r="AY25" s="11">
        <f t="shared" si="15"/>
        <v>0</v>
      </c>
      <c r="AZ25" s="11">
        <f t="shared" si="15"/>
        <v>0</v>
      </c>
      <c r="BA25" s="11">
        <f t="shared" si="15"/>
        <v>0</v>
      </c>
      <c r="BB25" s="11">
        <f t="shared" si="15"/>
        <v>0</v>
      </c>
      <c r="BC25" s="11">
        <f t="shared" si="15"/>
        <v>0</v>
      </c>
      <c r="BD25" s="11">
        <f t="shared" si="15"/>
        <v>0</v>
      </c>
    </row>
    <row r="26" spans="2:56" ht="6" customHeight="1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</row>
    <row r="27" spans="2:56" ht="20.100000000000001" customHeight="1">
      <c r="B27" s="53" t="s">
        <v>24</v>
      </c>
      <c r="C27" s="51" t="s">
        <v>25</v>
      </c>
      <c r="D27" s="49"/>
      <c r="E27" s="10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</row>
    <row r="28" spans="2:56" ht="20.100000000000001" customHeight="1">
      <c r="B28" s="54"/>
      <c r="C28" s="51" t="s">
        <v>26</v>
      </c>
      <c r="D28" s="49"/>
      <c r="E28" s="10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</row>
    <row r="29" spans="2:56" ht="20.100000000000001" customHeight="1">
      <c r="B29" s="54"/>
      <c r="C29" s="51" t="s">
        <v>27</v>
      </c>
      <c r="D29" s="49"/>
      <c r="E29" s="10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</row>
    <row r="30" spans="2:56" ht="20.100000000000001" customHeight="1">
      <c r="B30" s="54"/>
      <c r="C30" s="51" t="s">
        <v>28</v>
      </c>
      <c r="D30" s="49"/>
      <c r="E30" s="10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</row>
    <row r="31" spans="2:56" ht="20.100000000000001" customHeight="1">
      <c r="B31" s="54"/>
      <c r="C31" s="51" t="s">
        <v>29</v>
      </c>
      <c r="D31" s="49"/>
      <c r="E31" s="10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</row>
    <row r="32" spans="2:56" ht="20.100000000000001" customHeight="1">
      <c r="B32" s="54"/>
      <c r="C32" s="51" t="s">
        <v>30</v>
      </c>
      <c r="D32" s="49"/>
      <c r="E32" s="10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</row>
    <row r="33" spans="2:56" ht="20.100000000000001" customHeight="1">
      <c r="B33" s="45"/>
      <c r="C33" s="51" t="s">
        <v>31</v>
      </c>
      <c r="D33" s="49"/>
      <c r="E33" s="10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</row>
    <row r="34" spans="2:56" ht="20.100000000000001" customHeight="1">
      <c r="B34" s="12"/>
      <c r="C34" s="58" t="s">
        <v>32</v>
      </c>
      <c r="D34" s="49"/>
      <c r="E34" s="12"/>
      <c r="F34" s="12">
        <f t="shared" ref="F34:AK34" si="16">SUM(F27:F33)</f>
        <v>0</v>
      </c>
      <c r="G34" s="12">
        <f t="shared" si="16"/>
        <v>0</v>
      </c>
      <c r="H34" s="12">
        <f t="shared" si="16"/>
        <v>0</v>
      </c>
      <c r="I34" s="12">
        <f t="shared" si="16"/>
        <v>0</v>
      </c>
      <c r="J34" s="12">
        <f t="shared" si="16"/>
        <v>0</v>
      </c>
      <c r="K34" s="12">
        <f t="shared" si="16"/>
        <v>0</v>
      </c>
      <c r="L34" s="12">
        <f t="shared" si="16"/>
        <v>0</v>
      </c>
      <c r="M34" s="12">
        <f t="shared" si="16"/>
        <v>0</v>
      </c>
      <c r="N34" s="12">
        <f t="shared" si="16"/>
        <v>0</v>
      </c>
      <c r="O34" s="12">
        <f t="shared" si="16"/>
        <v>0</v>
      </c>
      <c r="P34" s="12">
        <f t="shared" si="16"/>
        <v>0</v>
      </c>
      <c r="Q34" s="12">
        <f t="shared" si="16"/>
        <v>0</v>
      </c>
      <c r="R34" s="12">
        <f t="shared" si="16"/>
        <v>0</v>
      </c>
      <c r="S34" s="12">
        <f t="shared" si="16"/>
        <v>0</v>
      </c>
      <c r="T34" s="12">
        <f t="shared" si="16"/>
        <v>0</v>
      </c>
      <c r="U34" s="12">
        <f t="shared" si="16"/>
        <v>0</v>
      </c>
      <c r="V34" s="12">
        <f t="shared" si="16"/>
        <v>0</v>
      </c>
      <c r="W34" s="12">
        <f t="shared" si="16"/>
        <v>0</v>
      </c>
      <c r="X34" s="12">
        <f t="shared" si="16"/>
        <v>0</v>
      </c>
      <c r="Y34" s="12">
        <f t="shared" si="16"/>
        <v>0</v>
      </c>
      <c r="Z34" s="12">
        <f t="shared" si="16"/>
        <v>0</v>
      </c>
      <c r="AA34" s="12">
        <f t="shared" si="16"/>
        <v>0</v>
      </c>
      <c r="AB34" s="12">
        <f t="shared" si="16"/>
        <v>0</v>
      </c>
      <c r="AC34" s="12">
        <f t="shared" si="16"/>
        <v>0</v>
      </c>
      <c r="AD34" s="12">
        <f t="shared" si="16"/>
        <v>0</v>
      </c>
      <c r="AE34" s="12">
        <f t="shared" si="16"/>
        <v>0</v>
      </c>
      <c r="AF34" s="12">
        <f t="shared" si="16"/>
        <v>0</v>
      </c>
      <c r="AG34" s="12">
        <f t="shared" si="16"/>
        <v>0</v>
      </c>
      <c r="AH34" s="12">
        <f t="shared" si="16"/>
        <v>0</v>
      </c>
      <c r="AI34" s="12">
        <f t="shared" si="16"/>
        <v>0</v>
      </c>
      <c r="AJ34" s="12">
        <f t="shared" si="16"/>
        <v>0</v>
      </c>
      <c r="AK34" s="12">
        <f t="shared" si="16"/>
        <v>0</v>
      </c>
      <c r="AL34" s="12">
        <f t="shared" ref="AL34:BD34" si="17">SUM(AL27:AL33)</f>
        <v>0</v>
      </c>
      <c r="AM34" s="12">
        <f t="shared" si="17"/>
        <v>0</v>
      </c>
      <c r="AN34" s="12">
        <f t="shared" si="17"/>
        <v>0</v>
      </c>
      <c r="AO34" s="12">
        <f t="shared" si="17"/>
        <v>0</v>
      </c>
      <c r="AP34" s="12">
        <f t="shared" si="17"/>
        <v>0</v>
      </c>
      <c r="AQ34" s="12">
        <f t="shared" si="17"/>
        <v>0</v>
      </c>
      <c r="AR34" s="12">
        <f t="shared" si="17"/>
        <v>0</v>
      </c>
      <c r="AS34" s="12">
        <f t="shared" si="17"/>
        <v>0</v>
      </c>
      <c r="AT34" s="12">
        <f t="shared" si="17"/>
        <v>0</v>
      </c>
      <c r="AU34" s="12">
        <f t="shared" si="17"/>
        <v>0</v>
      </c>
      <c r="AV34" s="12">
        <f t="shared" si="17"/>
        <v>0</v>
      </c>
      <c r="AW34" s="12">
        <f t="shared" si="17"/>
        <v>0</v>
      </c>
      <c r="AX34" s="12">
        <f t="shared" si="17"/>
        <v>0</v>
      </c>
      <c r="AY34" s="12">
        <f t="shared" si="17"/>
        <v>0</v>
      </c>
      <c r="AZ34" s="12">
        <f t="shared" si="17"/>
        <v>0</v>
      </c>
      <c r="BA34" s="12">
        <f t="shared" si="17"/>
        <v>0</v>
      </c>
      <c r="BB34" s="12">
        <f t="shared" si="17"/>
        <v>0</v>
      </c>
      <c r="BC34" s="12">
        <f t="shared" si="17"/>
        <v>0</v>
      </c>
      <c r="BD34" s="12">
        <f t="shared" si="17"/>
        <v>0</v>
      </c>
    </row>
    <row r="35" spans="2:56" ht="6" customHeight="1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</row>
    <row r="36" spans="2:56" ht="20.100000000000001" customHeight="1">
      <c r="B36" s="47" t="s">
        <v>33</v>
      </c>
      <c r="C36" s="48"/>
      <c r="D36" s="49"/>
      <c r="E36" s="13"/>
      <c r="F36" s="13">
        <f t="shared" ref="F36:AK36" si="18">F25-F34</f>
        <v>0</v>
      </c>
      <c r="G36" s="13">
        <f t="shared" si="18"/>
        <v>0</v>
      </c>
      <c r="H36" s="13">
        <f t="shared" si="18"/>
        <v>0</v>
      </c>
      <c r="I36" s="13">
        <f t="shared" si="18"/>
        <v>0</v>
      </c>
      <c r="J36" s="13">
        <f t="shared" si="18"/>
        <v>0</v>
      </c>
      <c r="K36" s="13">
        <f t="shared" si="18"/>
        <v>0</v>
      </c>
      <c r="L36" s="13">
        <f t="shared" si="18"/>
        <v>0</v>
      </c>
      <c r="M36" s="13">
        <f t="shared" si="18"/>
        <v>0</v>
      </c>
      <c r="N36" s="13">
        <f t="shared" si="18"/>
        <v>0</v>
      </c>
      <c r="O36" s="13">
        <f t="shared" si="18"/>
        <v>0</v>
      </c>
      <c r="P36" s="13">
        <f t="shared" si="18"/>
        <v>0</v>
      </c>
      <c r="Q36" s="13">
        <f t="shared" si="18"/>
        <v>0</v>
      </c>
      <c r="R36" s="13">
        <f t="shared" si="18"/>
        <v>0</v>
      </c>
      <c r="S36" s="13">
        <f t="shared" si="18"/>
        <v>0</v>
      </c>
      <c r="T36" s="13">
        <f t="shared" si="18"/>
        <v>0</v>
      </c>
      <c r="U36" s="13">
        <f t="shared" si="18"/>
        <v>0</v>
      </c>
      <c r="V36" s="13">
        <f t="shared" si="18"/>
        <v>0</v>
      </c>
      <c r="W36" s="13">
        <f t="shared" si="18"/>
        <v>0</v>
      </c>
      <c r="X36" s="13">
        <f t="shared" si="18"/>
        <v>0</v>
      </c>
      <c r="Y36" s="13">
        <f t="shared" si="18"/>
        <v>0</v>
      </c>
      <c r="Z36" s="13">
        <f t="shared" si="18"/>
        <v>0</v>
      </c>
      <c r="AA36" s="13">
        <f t="shared" si="18"/>
        <v>0</v>
      </c>
      <c r="AB36" s="13">
        <f t="shared" si="18"/>
        <v>0</v>
      </c>
      <c r="AC36" s="13">
        <f t="shared" si="18"/>
        <v>0</v>
      </c>
      <c r="AD36" s="13">
        <f t="shared" si="18"/>
        <v>0</v>
      </c>
      <c r="AE36" s="13">
        <f t="shared" si="18"/>
        <v>0</v>
      </c>
      <c r="AF36" s="13">
        <f t="shared" si="18"/>
        <v>0</v>
      </c>
      <c r="AG36" s="13">
        <f t="shared" si="18"/>
        <v>0</v>
      </c>
      <c r="AH36" s="13">
        <f t="shared" si="18"/>
        <v>0</v>
      </c>
      <c r="AI36" s="13">
        <f t="shared" si="18"/>
        <v>0</v>
      </c>
      <c r="AJ36" s="13">
        <f t="shared" si="18"/>
        <v>0</v>
      </c>
      <c r="AK36" s="13">
        <f t="shared" si="18"/>
        <v>0</v>
      </c>
      <c r="AL36" s="13">
        <f t="shared" ref="AL36:BD36" si="19">AL25-AL34</f>
        <v>0</v>
      </c>
      <c r="AM36" s="13">
        <f t="shared" si="19"/>
        <v>0</v>
      </c>
      <c r="AN36" s="13">
        <f t="shared" si="19"/>
        <v>0</v>
      </c>
      <c r="AO36" s="13">
        <f t="shared" si="19"/>
        <v>0</v>
      </c>
      <c r="AP36" s="13">
        <f t="shared" si="19"/>
        <v>0</v>
      </c>
      <c r="AQ36" s="13">
        <f t="shared" si="19"/>
        <v>0</v>
      </c>
      <c r="AR36" s="13">
        <f t="shared" si="19"/>
        <v>0</v>
      </c>
      <c r="AS36" s="13">
        <f t="shared" si="19"/>
        <v>0</v>
      </c>
      <c r="AT36" s="13">
        <f t="shared" si="19"/>
        <v>0</v>
      </c>
      <c r="AU36" s="13">
        <f t="shared" si="19"/>
        <v>0</v>
      </c>
      <c r="AV36" s="13">
        <f t="shared" si="19"/>
        <v>0</v>
      </c>
      <c r="AW36" s="13">
        <f t="shared" si="19"/>
        <v>0</v>
      </c>
      <c r="AX36" s="13">
        <f t="shared" si="19"/>
        <v>0</v>
      </c>
      <c r="AY36" s="13">
        <f t="shared" si="19"/>
        <v>0</v>
      </c>
      <c r="AZ36" s="13">
        <f t="shared" si="19"/>
        <v>0</v>
      </c>
      <c r="BA36" s="13">
        <f t="shared" si="19"/>
        <v>0</v>
      </c>
      <c r="BB36" s="13">
        <f t="shared" si="19"/>
        <v>0</v>
      </c>
      <c r="BC36" s="13">
        <f t="shared" si="19"/>
        <v>0</v>
      </c>
      <c r="BD36" s="13">
        <f t="shared" si="19"/>
        <v>0</v>
      </c>
    </row>
    <row r="37" spans="2:56" ht="6" customHeight="1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</row>
    <row r="38" spans="2:56" ht="20.100000000000001" customHeight="1">
      <c r="B38" s="9"/>
      <c r="C38" s="56" t="s">
        <v>34</v>
      </c>
      <c r="D38" s="49"/>
      <c r="E38" s="14">
        <v>0.01</v>
      </c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</row>
    <row r="39" spans="2:56" ht="20.100000000000001" customHeight="1">
      <c r="B39" s="9"/>
      <c r="C39" s="56" t="s">
        <v>35</v>
      </c>
      <c r="D39" s="49"/>
      <c r="E39" s="15">
        <v>2000</v>
      </c>
      <c r="F39" s="17">
        <f t="shared" ref="F39:AK39" si="20">IF(E39&lt;=0,E39+F36,E39*(1+$E$38)+F36)</f>
        <v>2020</v>
      </c>
      <c r="G39" s="17">
        <f t="shared" si="20"/>
        <v>2040.2</v>
      </c>
      <c r="H39" s="17">
        <f t="shared" si="20"/>
        <v>2060.6019999999999</v>
      </c>
      <c r="I39" s="17">
        <f t="shared" si="20"/>
        <v>2081.20802</v>
      </c>
      <c r="J39" s="17">
        <f t="shared" si="20"/>
        <v>2102.0201001999999</v>
      </c>
      <c r="K39" s="17">
        <f t="shared" si="20"/>
        <v>2123.0403012019997</v>
      </c>
      <c r="L39" s="17">
        <f t="shared" si="20"/>
        <v>2144.2707042140196</v>
      </c>
      <c r="M39" s="17">
        <f t="shared" si="20"/>
        <v>2165.7134112561598</v>
      </c>
      <c r="N39" s="17">
        <f t="shared" si="20"/>
        <v>2187.3705453687217</v>
      </c>
      <c r="O39" s="17">
        <f t="shared" si="20"/>
        <v>2209.244250822409</v>
      </c>
      <c r="P39" s="17">
        <f t="shared" si="20"/>
        <v>2231.3366933306329</v>
      </c>
      <c r="Q39" s="17">
        <f t="shared" si="20"/>
        <v>2253.6500602639394</v>
      </c>
      <c r="R39" s="17">
        <f t="shared" si="20"/>
        <v>2276.1865608665789</v>
      </c>
      <c r="S39" s="17">
        <f t="shared" si="20"/>
        <v>2298.9484264752446</v>
      </c>
      <c r="T39" s="17">
        <f t="shared" si="20"/>
        <v>2321.9379107399968</v>
      </c>
      <c r="U39" s="17">
        <f t="shared" si="20"/>
        <v>2345.1572898473969</v>
      </c>
      <c r="V39" s="17">
        <f t="shared" si="20"/>
        <v>2368.6088627458707</v>
      </c>
      <c r="W39" s="17">
        <f t="shared" si="20"/>
        <v>2392.2949513733292</v>
      </c>
      <c r="X39" s="17">
        <f t="shared" si="20"/>
        <v>2416.2179008870626</v>
      </c>
      <c r="Y39" s="17">
        <f t="shared" si="20"/>
        <v>2440.3800798959332</v>
      </c>
      <c r="Z39" s="17">
        <f t="shared" si="20"/>
        <v>2464.7838806948926</v>
      </c>
      <c r="AA39" s="17">
        <f t="shared" si="20"/>
        <v>2489.4317195018416</v>
      </c>
      <c r="AB39" s="17">
        <f t="shared" si="20"/>
        <v>2514.3260366968602</v>
      </c>
      <c r="AC39" s="17">
        <f t="shared" si="20"/>
        <v>2539.4692970638289</v>
      </c>
      <c r="AD39" s="17">
        <f t="shared" si="20"/>
        <v>2564.8639900344674</v>
      </c>
      <c r="AE39" s="17">
        <f t="shared" si="20"/>
        <v>2590.5126299348121</v>
      </c>
      <c r="AF39" s="17">
        <f t="shared" si="20"/>
        <v>2616.4177562341602</v>
      </c>
      <c r="AG39" s="17">
        <f t="shared" si="20"/>
        <v>2642.5819337965017</v>
      </c>
      <c r="AH39" s="17">
        <f t="shared" si="20"/>
        <v>2669.0077531344668</v>
      </c>
      <c r="AI39" s="17">
        <f t="shared" si="20"/>
        <v>2695.6978306658116</v>
      </c>
      <c r="AJ39" s="17">
        <f t="shared" si="20"/>
        <v>2722.6548089724697</v>
      </c>
      <c r="AK39" s="17">
        <f t="shared" si="20"/>
        <v>2749.8813570621946</v>
      </c>
      <c r="AL39" s="17">
        <f t="shared" ref="AL39:BD39" si="21">IF(AK39&lt;=0,AK39+AL36,AK39*(1+$E$38)+AL36)</f>
        <v>2777.3801706328168</v>
      </c>
      <c r="AM39" s="17">
        <f t="shared" si="21"/>
        <v>2805.1539723391452</v>
      </c>
      <c r="AN39" s="17">
        <f t="shared" si="21"/>
        <v>2833.2055120625369</v>
      </c>
      <c r="AO39" s="17">
        <f t="shared" si="21"/>
        <v>2861.5375671831621</v>
      </c>
      <c r="AP39" s="17">
        <f t="shared" si="21"/>
        <v>2890.1529428549939</v>
      </c>
      <c r="AQ39" s="17">
        <f t="shared" si="21"/>
        <v>2919.0544722835439</v>
      </c>
      <c r="AR39" s="17">
        <f t="shared" si="21"/>
        <v>2948.2450170063794</v>
      </c>
      <c r="AS39" s="17">
        <f t="shared" si="21"/>
        <v>2977.727467176443</v>
      </c>
      <c r="AT39" s="17">
        <f t="shared" si="21"/>
        <v>3007.5047418482077</v>
      </c>
      <c r="AU39" s="17">
        <f t="shared" si="21"/>
        <v>3037.5797892666897</v>
      </c>
      <c r="AV39" s="17">
        <f t="shared" si="21"/>
        <v>3067.9555871593566</v>
      </c>
      <c r="AW39" s="17">
        <f t="shared" si="21"/>
        <v>3098.6351430309501</v>
      </c>
      <c r="AX39" s="17">
        <f t="shared" si="21"/>
        <v>3129.6214944612598</v>
      </c>
      <c r="AY39" s="17">
        <f t="shared" si="21"/>
        <v>3160.9177094058723</v>
      </c>
      <c r="AZ39" s="17">
        <f t="shared" si="21"/>
        <v>3192.5268864999312</v>
      </c>
      <c r="BA39" s="17">
        <f t="shared" si="21"/>
        <v>3224.4521553649306</v>
      </c>
      <c r="BB39" s="17">
        <f t="shared" si="21"/>
        <v>3256.6966769185801</v>
      </c>
      <c r="BC39" s="17">
        <f t="shared" si="21"/>
        <v>3289.263643687766</v>
      </c>
      <c r="BD39" s="17">
        <f t="shared" si="21"/>
        <v>3322.1562801246437</v>
      </c>
    </row>
    <row r="40" spans="2:56" ht="20.100000000000001" customHeight="1">
      <c r="B40" s="9"/>
      <c r="C40" s="56" t="s">
        <v>36</v>
      </c>
      <c r="D40" s="49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</row>
    <row r="41" spans="2:56" ht="20.100000000000001" customHeight="1">
      <c r="B41" s="18"/>
      <c r="C41" s="55" t="s">
        <v>37</v>
      </c>
      <c r="D41" s="49"/>
      <c r="E41" s="18"/>
      <c r="F41" s="18">
        <f t="shared" ref="F41:AK41" si="22">SUM(F39:F40)</f>
        <v>2020</v>
      </c>
      <c r="G41" s="18">
        <f t="shared" si="22"/>
        <v>2040.2</v>
      </c>
      <c r="H41" s="18">
        <f t="shared" si="22"/>
        <v>2060.6019999999999</v>
      </c>
      <c r="I41" s="18">
        <f t="shared" si="22"/>
        <v>2081.20802</v>
      </c>
      <c r="J41" s="18">
        <f t="shared" si="22"/>
        <v>2102.0201001999999</v>
      </c>
      <c r="K41" s="18">
        <f t="shared" si="22"/>
        <v>2123.0403012019997</v>
      </c>
      <c r="L41" s="18">
        <f t="shared" si="22"/>
        <v>2144.2707042140196</v>
      </c>
      <c r="M41" s="18">
        <f t="shared" si="22"/>
        <v>2165.7134112561598</v>
      </c>
      <c r="N41" s="18">
        <f t="shared" si="22"/>
        <v>2187.3705453687217</v>
      </c>
      <c r="O41" s="18">
        <f t="shared" si="22"/>
        <v>2209.244250822409</v>
      </c>
      <c r="P41" s="18">
        <f t="shared" si="22"/>
        <v>2231.3366933306329</v>
      </c>
      <c r="Q41" s="18">
        <f t="shared" si="22"/>
        <v>2253.6500602639394</v>
      </c>
      <c r="R41" s="18">
        <f t="shared" si="22"/>
        <v>2276.1865608665789</v>
      </c>
      <c r="S41" s="18">
        <f t="shared" si="22"/>
        <v>2298.9484264752446</v>
      </c>
      <c r="T41" s="18">
        <f t="shared" si="22"/>
        <v>2321.9379107399968</v>
      </c>
      <c r="U41" s="18">
        <f t="shared" si="22"/>
        <v>2345.1572898473969</v>
      </c>
      <c r="V41" s="18">
        <f t="shared" si="22"/>
        <v>2368.6088627458707</v>
      </c>
      <c r="W41" s="18">
        <f t="shared" si="22"/>
        <v>2392.2949513733292</v>
      </c>
      <c r="X41" s="18">
        <f t="shared" si="22"/>
        <v>2416.2179008870626</v>
      </c>
      <c r="Y41" s="18">
        <f t="shared" si="22"/>
        <v>2440.3800798959332</v>
      </c>
      <c r="Z41" s="18">
        <f t="shared" si="22"/>
        <v>2464.7838806948926</v>
      </c>
      <c r="AA41" s="18">
        <f t="shared" si="22"/>
        <v>2489.4317195018416</v>
      </c>
      <c r="AB41" s="18">
        <f t="shared" si="22"/>
        <v>2514.3260366968602</v>
      </c>
      <c r="AC41" s="18">
        <f t="shared" si="22"/>
        <v>2539.4692970638289</v>
      </c>
      <c r="AD41" s="18">
        <f t="shared" si="22"/>
        <v>2564.8639900344674</v>
      </c>
      <c r="AE41" s="18">
        <f t="shared" si="22"/>
        <v>2590.5126299348121</v>
      </c>
      <c r="AF41" s="18">
        <f t="shared" si="22"/>
        <v>2616.4177562341602</v>
      </c>
      <c r="AG41" s="18">
        <f t="shared" si="22"/>
        <v>2642.5819337965017</v>
      </c>
      <c r="AH41" s="18">
        <f t="shared" si="22"/>
        <v>2669.0077531344668</v>
      </c>
      <c r="AI41" s="18">
        <f t="shared" si="22"/>
        <v>2695.6978306658116</v>
      </c>
      <c r="AJ41" s="18">
        <f t="shared" si="22"/>
        <v>2722.6548089724697</v>
      </c>
      <c r="AK41" s="18">
        <f t="shared" si="22"/>
        <v>2749.8813570621946</v>
      </c>
      <c r="AL41" s="18">
        <f t="shared" ref="AL41:BD41" si="23">SUM(AL39:AL40)</f>
        <v>2777.3801706328168</v>
      </c>
      <c r="AM41" s="18">
        <f t="shared" si="23"/>
        <v>2805.1539723391452</v>
      </c>
      <c r="AN41" s="18">
        <f t="shared" si="23"/>
        <v>2833.2055120625369</v>
      </c>
      <c r="AO41" s="18">
        <f t="shared" si="23"/>
        <v>2861.5375671831621</v>
      </c>
      <c r="AP41" s="18">
        <f t="shared" si="23"/>
        <v>2890.1529428549939</v>
      </c>
      <c r="AQ41" s="18">
        <f t="shared" si="23"/>
        <v>2919.0544722835439</v>
      </c>
      <c r="AR41" s="18">
        <f t="shared" si="23"/>
        <v>2948.2450170063794</v>
      </c>
      <c r="AS41" s="18">
        <f t="shared" si="23"/>
        <v>2977.727467176443</v>
      </c>
      <c r="AT41" s="18">
        <f t="shared" si="23"/>
        <v>3007.5047418482077</v>
      </c>
      <c r="AU41" s="18">
        <f t="shared" si="23"/>
        <v>3037.5797892666897</v>
      </c>
      <c r="AV41" s="18">
        <f t="shared" si="23"/>
        <v>3067.9555871593566</v>
      </c>
      <c r="AW41" s="18">
        <f t="shared" si="23"/>
        <v>3098.6351430309501</v>
      </c>
      <c r="AX41" s="18">
        <f t="shared" si="23"/>
        <v>3129.6214944612598</v>
      </c>
      <c r="AY41" s="18">
        <f t="shared" si="23"/>
        <v>3160.9177094058723</v>
      </c>
      <c r="AZ41" s="18">
        <f t="shared" si="23"/>
        <v>3192.5268864999312</v>
      </c>
      <c r="BA41" s="18">
        <f t="shared" si="23"/>
        <v>3224.4521553649306</v>
      </c>
      <c r="BB41" s="18">
        <f t="shared" si="23"/>
        <v>3256.6966769185801</v>
      </c>
      <c r="BC41" s="18">
        <f t="shared" si="23"/>
        <v>3289.263643687766</v>
      </c>
      <c r="BD41" s="18">
        <f t="shared" si="23"/>
        <v>3322.1562801246437</v>
      </c>
    </row>
  </sheetData>
  <mergeCells count="36">
    <mergeCell ref="C4:D4"/>
    <mergeCell ref="C10:D10"/>
    <mergeCell ref="C34:D34"/>
    <mergeCell ref="B4:B9"/>
    <mergeCell ref="C6:D6"/>
    <mergeCell ref="C30:D30"/>
    <mergeCell ref="C33:D33"/>
    <mergeCell ref="C29:D29"/>
    <mergeCell ref="C25:D25"/>
    <mergeCell ref="C41:D41"/>
    <mergeCell ref="C40:D40"/>
    <mergeCell ref="C9:D9"/>
    <mergeCell ref="B10:B11"/>
    <mergeCell ref="C31:D31"/>
    <mergeCell ref="C39:D39"/>
    <mergeCell ref="C38:D38"/>
    <mergeCell ref="C20:C21"/>
    <mergeCell ref="C16:C17"/>
    <mergeCell ref="B14:B24"/>
    <mergeCell ref="C22:C23"/>
    <mergeCell ref="E2:E3"/>
    <mergeCell ref="G1:I1"/>
    <mergeCell ref="B36:D36"/>
    <mergeCell ref="C11:D11"/>
    <mergeCell ref="C27:D27"/>
    <mergeCell ref="C18:C19"/>
    <mergeCell ref="C8:D8"/>
    <mergeCell ref="B3:D3"/>
    <mergeCell ref="C32:D32"/>
    <mergeCell ref="C7:D7"/>
    <mergeCell ref="C28:D28"/>
    <mergeCell ref="B27:B33"/>
    <mergeCell ref="C14:C15"/>
    <mergeCell ref="B2:D2"/>
    <mergeCell ref="B1:D1"/>
    <mergeCell ref="C5:D5"/>
  </mergeCells>
  <phoneticPr fontId="10"/>
  <conditionalFormatting sqref="F36:BD36">
    <cfRule type="cellIs" dxfId="3" priority="1" operator="lessThan">
      <formula>0</formula>
    </cfRule>
  </conditionalFormatting>
  <conditionalFormatting sqref="F41:BD41">
    <cfRule type="cellIs" dxfId="2" priority="2" operator="between">
      <formula>0</formula>
      <formula>500</formula>
    </cfRule>
    <cfRule type="cellIs" dxfId="1" priority="3" operator="lessThan">
      <formula>0</formula>
    </cfRule>
  </conditionalFormatting>
  <dataValidations count="7">
    <dataValidation type="whole" sqref="F3" xr:uid="{00000000-0002-0000-0000-000000000000}">
      <formula1>2000</formula1>
      <formula2>2200</formula2>
    </dataValidation>
    <dataValidation type="whole" sqref="F4:F9" xr:uid="{00000000-0002-0000-0000-000001000000}">
      <formula1>0</formula1>
      <formula2>120</formula2>
    </dataValidation>
    <dataValidation type="decimal" errorStyle="warning" showInputMessage="1" showErrorMessage="1" errorTitle="利回りを確認してください" error="-20％～20％の範囲で入力してください。" promptTitle="平均利回り" prompt="想定利回りを％で入力してください。例：1％は「1%」" sqref="E38" xr:uid="{00000000-0002-0000-0000-000002000000}">
      <formula1>-0.2</formula1>
      <formula2>0.2</formula2>
    </dataValidation>
    <dataValidation type="decimal" operator="greaterThanOrEqual" sqref="E39:E40" xr:uid="{00000000-0002-0000-0000-000003000000}">
      <formula1>0</formula1>
    </dataValidation>
    <dataValidation type="decimal" allowBlank="1" showInputMessage="1" showErrorMessage="1" errorTitle="入力値を確認してください" error="収入・支出には0以上の数値を入力してください。" promptTitle="年間金額（万円）" prompt="0以上の金額を万円単位で入力してください。例：120万円は「120」" sqref="F14:BD24 F27:BD33" xr:uid="{00000000-0002-0000-0000-000004000000}">
      <formula1>0</formula1>
      <formula2>1000000</formula2>
    </dataValidation>
    <dataValidation type="whole" allowBlank="1" showInputMessage="1" showErrorMessage="1" errorTitle="年齢を確認してください" error="0～120の整数を入力してください。" promptTitle="現在の年齢" prompt="基準年時点の年齢を0～120の整数で入力してください。" sqref="F4:F7" xr:uid="{00000000-0002-0000-0000-000005000000}">
      <formula1>0</formula1>
      <formula2>120</formula2>
    </dataValidation>
    <dataValidation type="decimal" showInputMessage="1" showErrorMessage="1" errorTitle="残高を確認してください" error="0以上の数値を万円単位で入力してください。" promptTitle="期首金融資産" prompt="基準年の前年末時点の金融資産を万円単位で入力してください。" sqref="E39" xr:uid="{00000000-0002-0000-0000-000006000000}">
      <formula1>0</formula1>
      <formula2>1000000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4"/>
  <sheetViews>
    <sheetView showGridLines="0" workbookViewId="0">
      <selection sqref="A1:H1"/>
    </sheetView>
  </sheetViews>
  <sheetFormatPr defaultRowHeight="14.25"/>
  <cols>
    <col min="1" max="1" width="14.5" customWidth="1"/>
    <col min="2" max="2" width="22" customWidth="1"/>
    <col min="3" max="3" width="58" customWidth="1"/>
    <col min="4" max="8" width="10" customWidth="1"/>
  </cols>
  <sheetData>
    <row r="1" spans="1:8" ht="36" customHeight="1">
      <c r="A1" s="60" t="s">
        <v>38</v>
      </c>
      <c r="B1" s="46"/>
      <c r="C1" s="46"/>
      <c r="D1" s="46"/>
      <c r="E1" s="46"/>
      <c r="F1" s="46"/>
      <c r="G1" s="46"/>
      <c r="H1" s="46"/>
    </row>
    <row r="2" spans="1:8">
      <c r="A2" s="1"/>
      <c r="B2" s="1"/>
      <c r="C2" s="1"/>
      <c r="D2" s="1"/>
      <c r="E2" s="1"/>
      <c r="F2" s="1"/>
      <c r="G2" s="1"/>
      <c r="H2" s="1"/>
    </row>
    <row r="3" spans="1:8" ht="24.95" customHeight="1">
      <c r="A3" s="63" t="s">
        <v>39</v>
      </c>
      <c r="B3" s="46"/>
      <c r="C3" s="46"/>
      <c r="D3" s="46"/>
      <c r="E3" s="46"/>
      <c r="F3" s="46"/>
      <c r="G3" s="46"/>
      <c r="H3" s="46"/>
    </row>
    <row r="4" spans="1:8" ht="24.95" customHeight="1">
      <c r="A4" s="1"/>
      <c r="B4" s="1"/>
      <c r="C4" s="1"/>
      <c r="D4" s="1"/>
      <c r="E4" s="1"/>
      <c r="F4" s="1"/>
      <c r="G4" s="1"/>
      <c r="H4" s="1"/>
    </row>
    <row r="5" spans="1:8" ht="24.95" customHeight="1">
      <c r="A5" s="64" t="s">
        <v>40</v>
      </c>
      <c r="B5" s="46"/>
      <c r="C5" s="46"/>
      <c r="D5" s="46"/>
      <c r="E5" s="46"/>
      <c r="F5" s="46"/>
      <c r="G5" s="46"/>
      <c r="H5" s="46"/>
    </row>
    <row r="6" spans="1:8" ht="24.95" customHeight="1">
      <c r="A6" s="19" t="s">
        <v>41</v>
      </c>
      <c r="B6" s="20" t="s">
        <v>42</v>
      </c>
      <c r="C6" s="22" t="s">
        <v>43</v>
      </c>
      <c r="D6" s="22"/>
      <c r="E6" s="22"/>
      <c r="F6" s="22"/>
      <c r="G6" s="22"/>
      <c r="H6" s="22"/>
    </row>
    <row r="7" spans="1:8" ht="24.95" customHeight="1">
      <c r="A7" s="19" t="s">
        <v>44</v>
      </c>
      <c r="B7" s="20" t="s">
        <v>11</v>
      </c>
      <c r="C7" s="22" t="s">
        <v>45</v>
      </c>
      <c r="D7" s="22"/>
      <c r="E7" s="22"/>
      <c r="F7" s="22"/>
      <c r="G7" s="22"/>
      <c r="H7" s="22"/>
    </row>
    <row r="8" spans="1:8" ht="24.95" customHeight="1">
      <c r="A8" s="19" t="s">
        <v>46</v>
      </c>
      <c r="B8" s="20" t="s">
        <v>14</v>
      </c>
      <c r="C8" s="22" t="s">
        <v>47</v>
      </c>
      <c r="D8" s="22"/>
      <c r="E8" s="22"/>
      <c r="F8" s="22"/>
      <c r="G8" s="22"/>
      <c r="H8" s="22"/>
    </row>
    <row r="9" spans="1:8" ht="24.95" customHeight="1">
      <c r="A9" s="19" t="s">
        <v>48</v>
      </c>
      <c r="B9" s="20" t="s">
        <v>24</v>
      </c>
      <c r="C9" s="22" t="s">
        <v>49</v>
      </c>
      <c r="D9" s="22"/>
      <c r="E9" s="22"/>
      <c r="F9" s="22"/>
      <c r="G9" s="22"/>
      <c r="H9" s="22"/>
    </row>
    <row r="10" spans="1:8" ht="24.95" customHeight="1">
      <c r="A10" s="19" t="s">
        <v>50</v>
      </c>
      <c r="B10" s="20" t="s">
        <v>51</v>
      </c>
      <c r="C10" s="22" t="s">
        <v>52</v>
      </c>
      <c r="D10" s="22"/>
      <c r="E10" s="22"/>
      <c r="F10" s="22"/>
      <c r="G10" s="22"/>
      <c r="H10" s="22"/>
    </row>
    <row r="11" spans="1:8" ht="24.95" customHeight="1">
      <c r="A11" s="19" t="s">
        <v>53</v>
      </c>
      <c r="B11" s="20" t="s">
        <v>54</v>
      </c>
      <c r="C11" s="22" t="s">
        <v>55</v>
      </c>
      <c r="D11" s="22"/>
      <c r="E11" s="22"/>
      <c r="F11" s="22"/>
      <c r="G11" s="22"/>
      <c r="H11" s="22"/>
    </row>
    <row r="12" spans="1:8" ht="24.95" customHeight="1">
      <c r="A12" s="1"/>
      <c r="B12" s="1"/>
      <c r="C12" s="1"/>
      <c r="D12" s="1"/>
      <c r="E12" s="1"/>
      <c r="F12" s="1"/>
      <c r="G12" s="1"/>
      <c r="H12" s="1"/>
    </row>
    <row r="13" spans="1:8" ht="24.95" customHeight="1">
      <c r="A13" s="64" t="s">
        <v>56</v>
      </c>
      <c r="B13" s="46"/>
      <c r="C13" s="46"/>
      <c r="D13" s="46"/>
      <c r="E13" s="46"/>
      <c r="F13" s="46"/>
      <c r="G13" s="46"/>
      <c r="H13" s="46"/>
    </row>
    <row r="14" spans="1:8" ht="24.95" customHeight="1">
      <c r="A14" s="4" t="s">
        <v>57</v>
      </c>
      <c r="B14" s="4" t="s">
        <v>58</v>
      </c>
      <c r="C14" s="4" t="s">
        <v>59</v>
      </c>
      <c r="D14" s="1"/>
      <c r="E14" s="1"/>
      <c r="F14" s="1"/>
      <c r="G14" s="1"/>
      <c r="H14" s="1"/>
    </row>
    <row r="15" spans="1:8" ht="24.95" customHeight="1">
      <c r="A15" s="5" t="s">
        <v>60</v>
      </c>
      <c r="B15" s="21" t="s">
        <v>61</v>
      </c>
      <c r="C15" s="21" t="s">
        <v>62</v>
      </c>
      <c r="D15" s="1"/>
      <c r="E15" s="1"/>
      <c r="F15" s="1"/>
      <c r="G15" s="1"/>
      <c r="H15" s="1"/>
    </row>
    <row r="16" spans="1:8" ht="24.95" customHeight="1">
      <c r="A16" s="24" t="s">
        <v>63</v>
      </c>
      <c r="B16" s="21" t="s">
        <v>64</v>
      </c>
      <c r="C16" s="21" t="s">
        <v>65</v>
      </c>
      <c r="D16" s="1"/>
      <c r="E16" s="1"/>
      <c r="F16" s="1"/>
      <c r="G16" s="1"/>
      <c r="H16" s="1"/>
    </row>
    <row r="17" spans="1:8" ht="24.95" customHeight="1">
      <c r="A17" s="23" t="s">
        <v>66</v>
      </c>
      <c r="B17" s="21" t="s">
        <v>1</v>
      </c>
      <c r="C17" s="21" t="s">
        <v>67</v>
      </c>
      <c r="D17" s="1"/>
      <c r="E17" s="1"/>
      <c r="F17" s="1"/>
      <c r="G17" s="1"/>
      <c r="H17" s="1"/>
    </row>
    <row r="18" spans="1:8" ht="24.95" customHeight="1">
      <c r="A18" s="1"/>
      <c r="B18" s="1"/>
      <c r="C18" s="1"/>
      <c r="D18" s="1"/>
      <c r="E18" s="1"/>
      <c r="F18" s="1"/>
      <c r="G18" s="1"/>
      <c r="H18" s="1"/>
    </row>
    <row r="19" spans="1:8" ht="24.95" customHeight="1">
      <c r="A19" s="64" t="s">
        <v>68</v>
      </c>
      <c r="B19" s="46"/>
      <c r="C19" s="46"/>
      <c r="D19" s="46"/>
      <c r="E19" s="46"/>
      <c r="F19" s="46"/>
      <c r="G19" s="46"/>
      <c r="H19" s="46"/>
    </row>
    <row r="20" spans="1:8" ht="24.95" customHeight="1">
      <c r="A20" s="65" t="s">
        <v>69</v>
      </c>
      <c r="B20" s="66"/>
      <c r="C20" s="66"/>
      <c r="D20" s="66"/>
      <c r="E20" s="66"/>
      <c r="F20" s="66"/>
      <c r="G20" s="66"/>
      <c r="H20" s="67"/>
    </row>
    <row r="21" spans="1:8" ht="24.95" customHeight="1">
      <c r="A21" s="61" t="s">
        <v>70</v>
      </c>
      <c r="B21" s="46"/>
      <c r="C21" s="46"/>
      <c r="D21" s="46"/>
      <c r="E21" s="46"/>
      <c r="F21" s="46"/>
      <c r="G21" s="46"/>
      <c r="H21" s="62"/>
    </row>
    <row r="22" spans="1:8" ht="24.95" customHeight="1">
      <c r="A22" s="61" t="s">
        <v>71</v>
      </c>
      <c r="B22" s="46"/>
      <c r="C22" s="46"/>
      <c r="D22" s="46"/>
      <c r="E22" s="46"/>
      <c r="F22" s="46"/>
      <c r="G22" s="46"/>
      <c r="H22" s="62"/>
    </row>
    <row r="23" spans="1:8" ht="24.95" customHeight="1">
      <c r="A23" s="61" t="s">
        <v>72</v>
      </c>
      <c r="B23" s="46"/>
      <c r="C23" s="46"/>
      <c r="D23" s="46"/>
      <c r="E23" s="46"/>
      <c r="F23" s="46"/>
      <c r="G23" s="46"/>
      <c r="H23" s="62"/>
    </row>
    <row r="24" spans="1:8" ht="24.95" customHeight="1">
      <c r="A24" s="68" t="s">
        <v>73</v>
      </c>
      <c r="B24" s="69"/>
      <c r="C24" s="69"/>
      <c r="D24" s="69"/>
      <c r="E24" s="69"/>
      <c r="F24" s="69"/>
      <c r="G24" s="69"/>
      <c r="H24" s="70"/>
    </row>
  </sheetData>
  <mergeCells count="10">
    <mergeCell ref="A24:H24"/>
    <mergeCell ref="A19:H19"/>
    <mergeCell ref="A13:H13"/>
    <mergeCell ref="A1:H1"/>
    <mergeCell ref="A23:H23"/>
    <mergeCell ref="A22:H22"/>
    <mergeCell ref="A3:H3"/>
    <mergeCell ref="A21:H21"/>
    <mergeCell ref="A5:H5"/>
    <mergeCell ref="A20:H20"/>
  </mergeCells>
  <phoneticPr fontId="1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53"/>
  <sheetViews>
    <sheetView showGridLines="0" zoomScaleNormal="100" workbookViewId="0">
      <pane ySplit="2" topLeftCell="A3" activePane="bottomLeft" state="frozen"/>
      <selection pane="bottomLeft" activeCell="A2" sqref="A2"/>
    </sheetView>
  </sheetViews>
  <sheetFormatPr defaultRowHeight="14.25"/>
  <cols>
    <col min="1" max="7" width="15" customWidth="1"/>
    <col min="8" max="8" width="18" customWidth="1"/>
    <col min="10" max="10" width="11" customWidth="1"/>
    <col min="11" max="11" width="10" customWidth="1"/>
    <col min="12" max="12" width="12" customWidth="1"/>
    <col min="13" max="13" width="14" customWidth="1"/>
    <col min="14" max="15" width="10" customWidth="1"/>
    <col min="16" max="17" width="11" customWidth="1"/>
  </cols>
  <sheetData>
    <row r="1" spans="1:17" ht="33.950000000000003" customHeight="1">
      <c r="A1" s="83" t="s">
        <v>74</v>
      </c>
      <c r="B1" s="46"/>
      <c r="C1" s="46"/>
      <c r="D1" s="46"/>
      <c r="E1" s="46"/>
      <c r="F1" s="46"/>
      <c r="G1" s="46"/>
      <c r="H1" s="46"/>
      <c r="I1" s="1"/>
      <c r="J1" s="81" t="s">
        <v>75</v>
      </c>
      <c r="K1" s="82"/>
      <c r="L1" s="82"/>
      <c r="M1" s="82"/>
      <c r="N1" s="82"/>
      <c r="O1" s="82"/>
      <c r="P1" s="82"/>
      <c r="Q1" s="82"/>
    </row>
    <row r="2" spans="1:17" ht="30" customHeight="1">
      <c r="A2" s="1"/>
      <c r="B2" s="1"/>
      <c r="C2" s="1"/>
      <c r="D2" s="1"/>
      <c r="E2" s="1"/>
      <c r="F2" s="1"/>
      <c r="G2" s="1"/>
      <c r="H2" s="1"/>
      <c r="I2" s="1"/>
      <c r="J2" s="32" t="s">
        <v>5</v>
      </c>
      <c r="K2" s="32" t="s">
        <v>76</v>
      </c>
      <c r="L2" s="32" t="s">
        <v>77</v>
      </c>
      <c r="M2" s="32" t="s">
        <v>37</v>
      </c>
      <c r="N2" s="33" t="s">
        <v>78</v>
      </c>
      <c r="O2" s="32" t="s">
        <v>79</v>
      </c>
      <c r="P2" s="32" t="s">
        <v>23</v>
      </c>
      <c r="Q2" s="32" t="s">
        <v>32</v>
      </c>
    </row>
    <row r="3" spans="1:17" ht="27.95" customHeight="1">
      <c r="A3" s="85" t="s">
        <v>80</v>
      </c>
      <c r="B3" s="73"/>
      <c r="C3" s="85" t="s">
        <v>81</v>
      </c>
      <c r="D3" s="73"/>
      <c r="E3" s="85" t="s">
        <v>82</v>
      </c>
      <c r="F3" s="73"/>
      <c r="G3" s="85" t="s">
        <v>83</v>
      </c>
      <c r="H3" s="73"/>
      <c r="I3" s="1"/>
      <c r="J3" s="34">
        <f>キャッシュフロー表!F3</f>
        <v>2026</v>
      </c>
      <c r="K3" s="35">
        <f>キャッシュフロー表!F4</f>
        <v>50</v>
      </c>
      <c r="L3" s="36">
        <f>キャッシュフロー表!F36</f>
        <v>0</v>
      </c>
      <c r="M3" s="36">
        <f>キャッシュフロー表!F41</f>
        <v>2020</v>
      </c>
      <c r="N3" s="37" t="str">
        <f t="shared" ref="N3:N34" si="0">IF(L3&lt;0,"赤字","")</f>
        <v/>
      </c>
      <c r="O3" s="38" t="str">
        <f t="shared" ref="O3:O34" si="1">IF(M3&lt;0,"枯渇","")</f>
        <v/>
      </c>
      <c r="P3" s="36">
        <f>キャッシュフロー表!F25</f>
        <v>0</v>
      </c>
      <c r="Q3" s="36">
        <f>キャッシュフロー表!F34</f>
        <v>0</v>
      </c>
    </row>
    <row r="4" spans="1:17" ht="38.1" customHeight="1">
      <c r="A4" s="75">
        <f>キャッシュフロー表!E39</f>
        <v>2000</v>
      </c>
      <c r="B4" s="73"/>
      <c r="C4" s="84" t="str">
        <f>IF(COUNTIF(N3:N53,"赤字")=0,"赤字なし",INDEX(J3:J53,MATCH("赤字",N3:N53,0)))</f>
        <v>赤字なし</v>
      </c>
      <c r="D4" s="73"/>
      <c r="E4" s="84" t="str">
        <f>IF(COUNTIF(O3:O53,"枯渇")=0,"枯渇なし",INDEX(J3:J53,MATCH("枯渇",O3:O53,0)))</f>
        <v>枯渇なし</v>
      </c>
      <c r="F4" s="73"/>
      <c r="G4" s="76" t="str">
        <f>IF(E4="枯渇なし","—",INDEX(K3:K53,MATCH(E4,J3:J53,0)))</f>
        <v>—</v>
      </c>
      <c r="H4" s="73"/>
      <c r="I4" s="1"/>
      <c r="J4" s="39">
        <f>キャッシュフロー表!G3</f>
        <v>2027</v>
      </c>
      <c r="K4" s="40">
        <f>キャッシュフロー表!G4</f>
        <v>51</v>
      </c>
      <c r="L4" s="41">
        <f>キャッシュフロー表!G36</f>
        <v>0</v>
      </c>
      <c r="M4" s="41">
        <f>キャッシュフロー表!G41</f>
        <v>2040.2</v>
      </c>
      <c r="N4" s="42" t="str">
        <f t="shared" si="0"/>
        <v/>
      </c>
      <c r="O4" s="43" t="str">
        <f t="shared" si="1"/>
        <v/>
      </c>
      <c r="P4" s="41">
        <f>キャッシュフロー表!G25</f>
        <v>0</v>
      </c>
      <c r="Q4" s="41">
        <f>キャッシュフロー表!G34</f>
        <v>0</v>
      </c>
    </row>
    <row r="5" spans="1:17" ht="21.95" customHeight="1">
      <c r="A5" s="27"/>
      <c r="B5" s="27"/>
      <c r="C5" s="27"/>
      <c r="D5" s="27"/>
      <c r="E5" s="27"/>
      <c r="F5" s="27"/>
      <c r="G5" s="27"/>
      <c r="H5" s="27"/>
      <c r="I5" s="1"/>
      <c r="J5" s="34">
        <f>キャッシュフロー表!H3</f>
        <v>2028</v>
      </c>
      <c r="K5" s="35">
        <f>キャッシュフロー表!H4</f>
        <v>52</v>
      </c>
      <c r="L5" s="36">
        <f>キャッシュフロー表!H36</f>
        <v>0</v>
      </c>
      <c r="M5" s="36">
        <f>キャッシュフロー表!H41</f>
        <v>2060.6019999999999</v>
      </c>
      <c r="N5" s="37" t="str">
        <f t="shared" si="0"/>
        <v/>
      </c>
      <c r="O5" s="38" t="str">
        <f t="shared" si="1"/>
        <v/>
      </c>
      <c r="P5" s="36">
        <f>キャッシュフロー表!H25</f>
        <v>0</v>
      </c>
      <c r="Q5" s="36">
        <f>キャッシュフロー表!H34</f>
        <v>0</v>
      </c>
    </row>
    <row r="6" spans="1:17" ht="27.95" customHeight="1">
      <c r="A6" s="72" t="s">
        <v>84</v>
      </c>
      <c r="B6" s="73"/>
      <c r="C6" s="72" t="s">
        <v>85</v>
      </c>
      <c r="D6" s="73"/>
      <c r="E6" s="72" t="s">
        <v>86</v>
      </c>
      <c r="F6" s="73"/>
      <c r="G6" s="72" t="s">
        <v>87</v>
      </c>
      <c r="H6" s="73"/>
      <c r="I6" s="1"/>
      <c r="J6" s="39">
        <f>キャッシュフロー表!I3</f>
        <v>2029</v>
      </c>
      <c r="K6" s="40">
        <f>キャッシュフロー表!I4</f>
        <v>53</v>
      </c>
      <c r="L6" s="41">
        <f>キャッシュフロー表!I36</f>
        <v>0</v>
      </c>
      <c r="M6" s="41">
        <f>キャッシュフロー表!I41</f>
        <v>2081.20802</v>
      </c>
      <c r="N6" s="42" t="str">
        <f t="shared" si="0"/>
        <v/>
      </c>
      <c r="O6" s="43" t="str">
        <f t="shared" si="1"/>
        <v/>
      </c>
      <c r="P6" s="41">
        <f>キャッシュフロー表!I25</f>
        <v>0</v>
      </c>
      <c r="Q6" s="41">
        <f>キャッシュフロー表!I34</f>
        <v>0</v>
      </c>
    </row>
    <row r="7" spans="1:17" ht="38.1" customHeight="1">
      <c r="A7" s="77">
        <f>MIN(キャッシュフロー表!F41:BD41)</f>
        <v>2020</v>
      </c>
      <c r="B7" s="73"/>
      <c r="C7" s="77">
        <f>キャッシュフロー表!BD41</f>
        <v>3322.1562801246437</v>
      </c>
      <c r="D7" s="73"/>
      <c r="E7" s="78">
        <v>60</v>
      </c>
      <c r="F7" s="73"/>
      <c r="G7" s="77">
        <f>IFERROR(INDEX(キャッシュフロー表!F41:BD41,1,MATCH(E7,キャッシュフロー表!F4:BD4,0)),"対象期間外")</f>
        <v>2231.3366933306329</v>
      </c>
      <c r="H7" s="73"/>
      <c r="I7" s="1"/>
      <c r="J7" s="34">
        <f>キャッシュフロー表!J3</f>
        <v>2030</v>
      </c>
      <c r="K7" s="35">
        <f>キャッシュフロー表!J4</f>
        <v>54</v>
      </c>
      <c r="L7" s="36">
        <f>キャッシュフロー表!J36</f>
        <v>0</v>
      </c>
      <c r="M7" s="36">
        <f>キャッシュフロー表!J41</f>
        <v>2102.0201001999999</v>
      </c>
      <c r="N7" s="37" t="str">
        <f t="shared" si="0"/>
        <v/>
      </c>
      <c r="O7" s="38" t="str">
        <f t="shared" si="1"/>
        <v/>
      </c>
      <c r="P7" s="36">
        <f>キャッシュフロー表!J25</f>
        <v>0</v>
      </c>
      <c r="Q7" s="36">
        <f>キャッシュフロー表!J34</f>
        <v>0</v>
      </c>
    </row>
    <row r="8" spans="1:17" ht="18" customHeight="1">
      <c r="A8" s="28"/>
      <c r="B8" s="27"/>
      <c r="C8" s="29"/>
      <c r="D8" s="30"/>
      <c r="E8" s="27"/>
      <c r="F8" s="31"/>
      <c r="G8" s="31"/>
      <c r="H8" s="31"/>
      <c r="I8" s="1"/>
      <c r="J8" s="39">
        <f>キャッシュフロー表!K3</f>
        <v>2031</v>
      </c>
      <c r="K8" s="40">
        <f>キャッシュフロー表!K4</f>
        <v>55</v>
      </c>
      <c r="L8" s="41">
        <f>キャッシュフロー表!K36</f>
        <v>0</v>
      </c>
      <c r="M8" s="41">
        <f>キャッシュフロー表!K41</f>
        <v>2123.0403012019997</v>
      </c>
      <c r="N8" s="42" t="str">
        <f t="shared" si="0"/>
        <v/>
      </c>
      <c r="O8" s="43" t="str">
        <f t="shared" si="1"/>
        <v/>
      </c>
      <c r="P8" s="41">
        <f>キャッシュフロー表!K25</f>
        <v>0</v>
      </c>
      <c r="Q8" s="41">
        <f>キャッシュフロー表!K34</f>
        <v>0</v>
      </c>
    </row>
    <row r="9" spans="1:17" ht="30" customHeight="1">
      <c r="A9" s="79" t="s">
        <v>88</v>
      </c>
      <c r="B9" s="80"/>
      <c r="C9" s="80"/>
      <c r="D9" s="80"/>
      <c r="E9" s="80"/>
      <c r="F9" s="80"/>
      <c r="G9" s="80"/>
      <c r="H9" s="73"/>
      <c r="I9" s="1"/>
      <c r="J9" s="34">
        <f>キャッシュフロー表!L3</f>
        <v>2032</v>
      </c>
      <c r="K9" s="35">
        <f>キャッシュフロー表!L4</f>
        <v>56</v>
      </c>
      <c r="L9" s="36">
        <f>キャッシュフロー表!L36</f>
        <v>0</v>
      </c>
      <c r="M9" s="36">
        <f>キャッシュフロー表!L41</f>
        <v>2144.2707042140196</v>
      </c>
      <c r="N9" s="37" t="str">
        <f t="shared" si="0"/>
        <v/>
      </c>
      <c r="O9" s="38" t="str">
        <f t="shared" si="1"/>
        <v/>
      </c>
      <c r="P9" s="36">
        <f>キャッシュフロー表!L25</f>
        <v>0</v>
      </c>
      <c r="Q9" s="36">
        <f>キャッシュフロー表!L34</f>
        <v>0</v>
      </c>
    </row>
    <row r="10" spans="1:17" ht="21.95" customHeight="1">
      <c r="A10" s="31"/>
      <c r="B10" s="31"/>
      <c r="C10" s="31"/>
      <c r="D10" s="31"/>
      <c r="E10" s="31"/>
      <c r="F10" s="31"/>
      <c r="G10" s="31"/>
      <c r="H10" s="31"/>
      <c r="I10" s="1"/>
      <c r="J10" s="39">
        <f>キャッシュフロー表!M3</f>
        <v>2033</v>
      </c>
      <c r="K10" s="40">
        <f>キャッシュフロー表!M4</f>
        <v>57</v>
      </c>
      <c r="L10" s="41">
        <f>キャッシュフロー表!M36</f>
        <v>0</v>
      </c>
      <c r="M10" s="41">
        <f>キャッシュフロー表!M41</f>
        <v>2165.7134112561598</v>
      </c>
      <c r="N10" s="42" t="str">
        <f t="shared" si="0"/>
        <v/>
      </c>
      <c r="O10" s="43" t="str">
        <f t="shared" si="1"/>
        <v/>
      </c>
      <c r="P10" s="41">
        <f>キャッシュフロー表!M25</f>
        <v>0</v>
      </c>
      <c r="Q10" s="41">
        <f>キャッシュフロー表!M34</f>
        <v>0</v>
      </c>
    </row>
    <row r="11" spans="1:17" ht="21.95" customHeight="1">
      <c r="A11" s="60"/>
      <c r="B11" s="46"/>
      <c r="C11" s="46"/>
      <c r="D11" s="46"/>
      <c r="E11" s="46"/>
      <c r="F11" s="46"/>
      <c r="G11" s="46"/>
      <c r="H11" s="46"/>
      <c r="I11" s="1"/>
      <c r="J11" s="34">
        <f>キャッシュフロー表!N3</f>
        <v>2034</v>
      </c>
      <c r="K11" s="35">
        <f>キャッシュフロー表!N4</f>
        <v>58</v>
      </c>
      <c r="L11" s="36">
        <f>キャッシュフロー表!N36</f>
        <v>0</v>
      </c>
      <c r="M11" s="36">
        <f>キャッシュフロー表!N41</f>
        <v>2187.3705453687217</v>
      </c>
      <c r="N11" s="37" t="str">
        <f t="shared" si="0"/>
        <v/>
      </c>
      <c r="O11" s="38" t="str">
        <f t="shared" si="1"/>
        <v/>
      </c>
      <c r="P11" s="36">
        <f>キャッシュフロー表!N25</f>
        <v>0</v>
      </c>
      <c r="Q11" s="36">
        <f>キャッシュフロー表!N34</f>
        <v>0</v>
      </c>
    </row>
    <row r="12" spans="1:17" ht="21.95" customHeight="1">
      <c r="A12" s="74"/>
      <c r="B12" s="46"/>
      <c r="C12" s="46"/>
      <c r="D12" s="46"/>
      <c r="E12" s="46"/>
      <c r="F12" s="46"/>
      <c r="G12" s="46"/>
      <c r="H12" s="46"/>
      <c r="I12" s="1"/>
      <c r="J12" s="39">
        <f>キャッシュフロー表!O3</f>
        <v>2035</v>
      </c>
      <c r="K12" s="40">
        <f>キャッシュフロー表!O4</f>
        <v>59</v>
      </c>
      <c r="L12" s="41">
        <f>キャッシュフロー表!O36</f>
        <v>0</v>
      </c>
      <c r="M12" s="41">
        <f>キャッシュフロー表!O41</f>
        <v>2209.244250822409</v>
      </c>
      <c r="N12" s="42" t="str">
        <f t="shared" si="0"/>
        <v/>
      </c>
      <c r="O12" s="43" t="str">
        <f t="shared" si="1"/>
        <v/>
      </c>
      <c r="P12" s="41">
        <f>キャッシュフロー表!O25</f>
        <v>0</v>
      </c>
      <c r="Q12" s="41">
        <f>キャッシュフロー表!O34</f>
        <v>0</v>
      </c>
    </row>
    <row r="13" spans="1:17" ht="21.95" customHeight="1">
      <c r="A13" s="74"/>
      <c r="B13" s="46"/>
      <c r="C13" s="46"/>
      <c r="D13" s="46"/>
      <c r="E13" s="46"/>
      <c r="F13" s="46"/>
      <c r="G13" s="46"/>
      <c r="H13" s="46"/>
      <c r="I13" s="1"/>
      <c r="J13" s="34">
        <f>キャッシュフロー表!P3</f>
        <v>2036</v>
      </c>
      <c r="K13" s="35">
        <f>キャッシュフロー表!P4</f>
        <v>60</v>
      </c>
      <c r="L13" s="36">
        <f>キャッシュフロー表!P36</f>
        <v>0</v>
      </c>
      <c r="M13" s="36">
        <f>キャッシュフロー表!P41</f>
        <v>2231.3366933306329</v>
      </c>
      <c r="N13" s="37" t="str">
        <f t="shared" si="0"/>
        <v/>
      </c>
      <c r="O13" s="38" t="str">
        <f t="shared" si="1"/>
        <v/>
      </c>
      <c r="P13" s="36">
        <f>キャッシュフロー表!P25</f>
        <v>0</v>
      </c>
      <c r="Q13" s="36">
        <f>キャッシュフロー表!P34</f>
        <v>0</v>
      </c>
    </row>
    <row r="14" spans="1:17" ht="21.95" customHeight="1">
      <c r="A14" s="74"/>
      <c r="B14" s="46"/>
      <c r="C14" s="46"/>
      <c r="D14" s="46"/>
      <c r="E14" s="46"/>
      <c r="F14" s="46"/>
      <c r="G14" s="46"/>
      <c r="H14" s="46"/>
      <c r="I14" s="1"/>
      <c r="J14" s="39">
        <f>キャッシュフロー表!Q3</f>
        <v>2037</v>
      </c>
      <c r="K14" s="40">
        <f>キャッシュフロー表!Q4</f>
        <v>61</v>
      </c>
      <c r="L14" s="41">
        <f>キャッシュフロー表!Q36</f>
        <v>0</v>
      </c>
      <c r="M14" s="41">
        <f>キャッシュフロー表!Q41</f>
        <v>2253.6500602639394</v>
      </c>
      <c r="N14" s="42" t="str">
        <f t="shared" si="0"/>
        <v/>
      </c>
      <c r="O14" s="43" t="str">
        <f t="shared" si="1"/>
        <v/>
      </c>
      <c r="P14" s="41">
        <f>キャッシュフロー表!Q25</f>
        <v>0</v>
      </c>
      <c r="Q14" s="41">
        <f>キャッシュフロー表!Q34</f>
        <v>0</v>
      </c>
    </row>
    <row r="15" spans="1:17" ht="21.95" customHeight="1">
      <c r="A15" s="1"/>
      <c r="B15" s="1"/>
      <c r="C15" s="1"/>
      <c r="D15" s="1"/>
      <c r="E15" s="1"/>
      <c r="F15" s="1"/>
      <c r="G15" s="1"/>
      <c r="H15" s="1"/>
      <c r="I15" s="1"/>
      <c r="J15" s="34">
        <f>キャッシュフロー表!R3</f>
        <v>2038</v>
      </c>
      <c r="K15" s="35">
        <f>キャッシュフロー表!R4</f>
        <v>62</v>
      </c>
      <c r="L15" s="36">
        <f>キャッシュフロー表!R36</f>
        <v>0</v>
      </c>
      <c r="M15" s="36">
        <f>キャッシュフロー表!R41</f>
        <v>2276.1865608665789</v>
      </c>
      <c r="N15" s="37" t="str">
        <f t="shared" si="0"/>
        <v/>
      </c>
      <c r="O15" s="38" t="str">
        <f t="shared" si="1"/>
        <v/>
      </c>
      <c r="P15" s="36">
        <f>キャッシュフロー表!R25</f>
        <v>0</v>
      </c>
      <c r="Q15" s="36">
        <f>キャッシュフロー表!R34</f>
        <v>0</v>
      </c>
    </row>
    <row r="16" spans="1:17" ht="21.95" customHeight="1">
      <c r="A16" s="1"/>
      <c r="B16" s="1"/>
      <c r="C16" s="1"/>
      <c r="D16" s="1"/>
      <c r="E16" s="1"/>
      <c r="F16" s="1"/>
      <c r="G16" s="1"/>
      <c r="H16" s="1"/>
      <c r="I16" s="1"/>
      <c r="J16" s="39">
        <f>キャッシュフロー表!S3</f>
        <v>2039</v>
      </c>
      <c r="K16" s="40">
        <f>キャッシュフロー表!S4</f>
        <v>63</v>
      </c>
      <c r="L16" s="41">
        <f>キャッシュフロー表!S36</f>
        <v>0</v>
      </c>
      <c r="M16" s="41">
        <f>キャッシュフロー表!S41</f>
        <v>2298.9484264752446</v>
      </c>
      <c r="N16" s="42" t="str">
        <f t="shared" si="0"/>
        <v/>
      </c>
      <c r="O16" s="43" t="str">
        <f t="shared" si="1"/>
        <v/>
      </c>
      <c r="P16" s="41">
        <f>キャッシュフロー表!S25</f>
        <v>0</v>
      </c>
      <c r="Q16" s="41">
        <f>キャッシュフロー表!S34</f>
        <v>0</v>
      </c>
    </row>
    <row r="17" spans="1:17" ht="21.95" customHeight="1">
      <c r="A17" s="1"/>
      <c r="B17" s="1"/>
      <c r="C17" s="1"/>
      <c r="D17" s="1"/>
      <c r="E17" s="1"/>
      <c r="F17" s="1"/>
      <c r="G17" s="1"/>
      <c r="H17" s="1"/>
      <c r="I17" s="1"/>
      <c r="J17" s="34">
        <f>キャッシュフロー表!T3</f>
        <v>2040</v>
      </c>
      <c r="K17" s="35">
        <f>キャッシュフロー表!T4</f>
        <v>64</v>
      </c>
      <c r="L17" s="36">
        <f>キャッシュフロー表!T36</f>
        <v>0</v>
      </c>
      <c r="M17" s="36">
        <f>キャッシュフロー表!T41</f>
        <v>2321.9379107399968</v>
      </c>
      <c r="N17" s="37" t="str">
        <f t="shared" si="0"/>
        <v/>
      </c>
      <c r="O17" s="38" t="str">
        <f t="shared" si="1"/>
        <v/>
      </c>
      <c r="P17" s="36">
        <f>キャッシュフロー表!T25</f>
        <v>0</v>
      </c>
      <c r="Q17" s="36">
        <f>キャッシュフロー表!T34</f>
        <v>0</v>
      </c>
    </row>
    <row r="18" spans="1:17" ht="21.95" customHeight="1">
      <c r="A18" s="1"/>
      <c r="B18" s="1"/>
      <c r="C18" s="1"/>
      <c r="D18" s="1"/>
      <c r="E18" s="1"/>
      <c r="F18" s="1"/>
      <c r="G18" s="1"/>
      <c r="H18" s="1"/>
      <c r="I18" s="1"/>
      <c r="J18" s="39">
        <f>キャッシュフロー表!U3</f>
        <v>2041</v>
      </c>
      <c r="K18" s="40">
        <f>キャッシュフロー表!U4</f>
        <v>65</v>
      </c>
      <c r="L18" s="41">
        <f>キャッシュフロー表!U36</f>
        <v>0</v>
      </c>
      <c r="M18" s="41">
        <f>キャッシュフロー表!U41</f>
        <v>2345.1572898473969</v>
      </c>
      <c r="N18" s="42" t="str">
        <f t="shared" si="0"/>
        <v/>
      </c>
      <c r="O18" s="43" t="str">
        <f t="shared" si="1"/>
        <v/>
      </c>
      <c r="P18" s="41">
        <f>キャッシュフロー表!U25</f>
        <v>0</v>
      </c>
      <c r="Q18" s="41">
        <f>キャッシュフロー表!U34</f>
        <v>0</v>
      </c>
    </row>
    <row r="19" spans="1:17" ht="21.95" customHeight="1">
      <c r="A19" s="1"/>
      <c r="B19" s="1"/>
      <c r="C19" s="1"/>
      <c r="D19" s="1"/>
      <c r="E19" s="1"/>
      <c r="F19" s="1"/>
      <c r="G19" s="1"/>
      <c r="H19" s="1"/>
      <c r="I19" s="1"/>
      <c r="J19" s="34">
        <f>キャッシュフロー表!V3</f>
        <v>2042</v>
      </c>
      <c r="K19" s="35">
        <f>キャッシュフロー表!V4</f>
        <v>66</v>
      </c>
      <c r="L19" s="36">
        <f>キャッシュフロー表!V36</f>
        <v>0</v>
      </c>
      <c r="M19" s="36">
        <f>キャッシュフロー表!V41</f>
        <v>2368.6088627458707</v>
      </c>
      <c r="N19" s="37" t="str">
        <f t="shared" si="0"/>
        <v/>
      </c>
      <c r="O19" s="38" t="str">
        <f t="shared" si="1"/>
        <v/>
      </c>
      <c r="P19" s="36">
        <f>キャッシュフロー表!V25</f>
        <v>0</v>
      </c>
      <c r="Q19" s="36">
        <f>キャッシュフロー表!V34</f>
        <v>0</v>
      </c>
    </row>
    <row r="20" spans="1:17" ht="21.95" customHeight="1">
      <c r="A20" s="1"/>
      <c r="B20" s="1"/>
      <c r="C20" s="1"/>
      <c r="D20" s="1"/>
      <c r="E20" s="1"/>
      <c r="F20" s="1"/>
      <c r="G20" s="1"/>
      <c r="H20" s="1"/>
      <c r="I20" s="1"/>
      <c r="J20" s="39">
        <f>キャッシュフロー表!W3</f>
        <v>2043</v>
      </c>
      <c r="K20" s="40">
        <f>キャッシュフロー表!W4</f>
        <v>67</v>
      </c>
      <c r="L20" s="41">
        <f>キャッシュフロー表!W36</f>
        <v>0</v>
      </c>
      <c r="M20" s="41">
        <f>キャッシュフロー表!W41</f>
        <v>2392.2949513733292</v>
      </c>
      <c r="N20" s="42" t="str">
        <f t="shared" si="0"/>
        <v/>
      </c>
      <c r="O20" s="43" t="str">
        <f t="shared" si="1"/>
        <v/>
      </c>
      <c r="P20" s="41">
        <f>キャッシュフロー表!W25</f>
        <v>0</v>
      </c>
      <c r="Q20" s="41">
        <f>キャッシュフロー表!W34</f>
        <v>0</v>
      </c>
    </row>
    <row r="21" spans="1:17" ht="21.95" customHeight="1">
      <c r="A21" s="1"/>
      <c r="B21" s="1"/>
      <c r="C21" s="1"/>
      <c r="D21" s="1"/>
      <c r="E21" s="1"/>
      <c r="F21" s="1"/>
      <c r="G21" s="1"/>
      <c r="H21" s="1"/>
      <c r="I21" s="1"/>
      <c r="J21" s="34">
        <f>キャッシュフロー表!X3</f>
        <v>2044</v>
      </c>
      <c r="K21" s="35">
        <f>キャッシュフロー表!X4</f>
        <v>68</v>
      </c>
      <c r="L21" s="36">
        <f>キャッシュフロー表!X36</f>
        <v>0</v>
      </c>
      <c r="M21" s="36">
        <f>キャッシュフロー表!X41</f>
        <v>2416.2179008870626</v>
      </c>
      <c r="N21" s="37" t="str">
        <f t="shared" si="0"/>
        <v/>
      </c>
      <c r="O21" s="38" t="str">
        <f t="shared" si="1"/>
        <v/>
      </c>
      <c r="P21" s="36">
        <f>キャッシュフロー表!X25</f>
        <v>0</v>
      </c>
      <c r="Q21" s="36">
        <f>キャッシュフロー表!X34</f>
        <v>0</v>
      </c>
    </row>
    <row r="22" spans="1:17" ht="21.95" customHeight="1">
      <c r="A22" s="1"/>
      <c r="B22" s="1"/>
      <c r="C22" s="1"/>
      <c r="D22" s="1"/>
      <c r="E22" s="1"/>
      <c r="F22" s="1"/>
      <c r="G22" s="1"/>
      <c r="H22" s="1"/>
      <c r="I22" s="1"/>
      <c r="J22" s="39">
        <f>キャッシュフロー表!Y3</f>
        <v>2045</v>
      </c>
      <c r="K22" s="40">
        <f>キャッシュフロー表!Y4</f>
        <v>69</v>
      </c>
      <c r="L22" s="41">
        <f>キャッシュフロー表!Y36</f>
        <v>0</v>
      </c>
      <c r="M22" s="41">
        <f>キャッシュフロー表!Y41</f>
        <v>2440.3800798959332</v>
      </c>
      <c r="N22" s="42" t="str">
        <f t="shared" si="0"/>
        <v/>
      </c>
      <c r="O22" s="43" t="str">
        <f t="shared" si="1"/>
        <v/>
      </c>
      <c r="P22" s="41">
        <f>キャッシュフロー表!Y25</f>
        <v>0</v>
      </c>
      <c r="Q22" s="41">
        <f>キャッシュフロー表!Y34</f>
        <v>0</v>
      </c>
    </row>
    <row r="23" spans="1:17" ht="21.95" customHeight="1">
      <c r="A23" s="1"/>
      <c r="B23" s="1"/>
      <c r="C23" s="1"/>
      <c r="D23" s="1"/>
      <c r="E23" s="1"/>
      <c r="F23" s="1"/>
      <c r="G23" s="1"/>
      <c r="H23" s="1"/>
      <c r="I23" s="1"/>
      <c r="J23" s="34">
        <f>キャッシュフロー表!Z3</f>
        <v>2046</v>
      </c>
      <c r="K23" s="35">
        <f>キャッシュフロー表!Z4</f>
        <v>70</v>
      </c>
      <c r="L23" s="36">
        <f>キャッシュフロー表!Z36</f>
        <v>0</v>
      </c>
      <c r="M23" s="36">
        <f>キャッシュフロー表!Z41</f>
        <v>2464.7838806948926</v>
      </c>
      <c r="N23" s="37" t="str">
        <f t="shared" si="0"/>
        <v/>
      </c>
      <c r="O23" s="38" t="str">
        <f t="shared" si="1"/>
        <v/>
      </c>
      <c r="P23" s="36">
        <f>キャッシュフロー表!Z25</f>
        <v>0</v>
      </c>
      <c r="Q23" s="36">
        <f>キャッシュフロー表!Z34</f>
        <v>0</v>
      </c>
    </row>
    <row r="24" spans="1:17" ht="21.95" customHeight="1">
      <c r="A24" s="1"/>
      <c r="B24" s="1"/>
      <c r="C24" s="1"/>
      <c r="D24" s="1"/>
      <c r="E24" s="1"/>
      <c r="F24" s="1"/>
      <c r="G24" s="1"/>
      <c r="H24" s="1"/>
      <c r="I24" s="1"/>
      <c r="J24" s="39">
        <f>キャッシュフロー表!AA3</f>
        <v>2047</v>
      </c>
      <c r="K24" s="40">
        <f>キャッシュフロー表!AA4</f>
        <v>71</v>
      </c>
      <c r="L24" s="41">
        <f>キャッシュフロー表!AA36</f>
        <v>0</v>
      </c>
      <c r="M24" s="41">
        <f>キャッシュフロー表!AA41</f>
        <v>2489.4317195018416</v>
      </c>
      <c r="N24" s="42" t="str">
        <f t="shared" si="0"/>
        <v/>
      </c>
      <c r="O24" s="43" t="str">
        <f t="shared" si="1"/>
        <v/>
      </c>
      <c r="P24" s="41">
        <f>キャッシュフロー表!AA25</f>
        <v>0</v>
      </c>
      <c r="Q24" s="41">
        <f>キャッシュフロー表!AA34</f>
        <v>0</v>
      </c>
    </row>
    <row r="25" spans="1:17" ht="21.95" customHeight="1">
      <c r="A25" s="1"/>
      <c r="B25" s="1"/>
      <c r="C25" s="1"/>
      <c r="D25" s="1"/>
      <c r="E25" s="1"/>
      <c r="F25" s="1"/>
      <c r="G25" s="1"/>
      <c r="H25" s="1"/>
      <c r="I25" s="1"/>
      <c r="J25" s="34">
        <f>キャッシュフロー表!AB3</f>
        <v>2048</v>
      </c>
      <c r="K25" s="35">
        <f>キャッシュフロー表!AB4</f>
        <v>72</v>
      </c>
      <c r="L25" s="36">
        <f>キャッシュフロー表!AB36</f>
        <v>0</v>
      </c>
      <c r="M25" s="36">
        <f>キャッシュフロー表!AB41</f>
        <v>2514.3260366968602</v>
      </c>
      <c r="N25" s="37" t="str">
        <f t="shared" si="0"/>
        <v/>
      </c>
      <c r="O25" s="38" t="str">
        <f t="shared" si="1"/>
        <v/>
      </c>
      <c r="P25" s="36">
        <f>キャッシュフロー表!AB25</f>
        <v>0</v>
      </c>
      <c r="Q25" s="36">
        <f>キャッシュフロー表!AB34</f>
        <v>0</v>
      </c>
    </row>
    <row r="26" spans="1:17" ht="21.95" customHeight="1">
      <c r="A26" s="1"/>
      <c r="B26" s="1"/>
      <c r="C26" s="1"/>
      <c r="D26" s="1"/>
      <c r="E26" s="1"/>
      <c r="F26" s="1"/>
      <c r="G26" s="1"/>
      <c r="H26" s="1"/>
      <c r="I26" s="1"/>
      <c r="J26" s="39">
        <f>キャッシュフロー表!AC3</f>
        <v>2049</v>
      </c>
      <c r="K26" s="40">
        <f>キャッシュフロー表!AC4</f>
        <v>73</v>
      </c>
      <c r="L26" s="41">
        <f>キャッシュフロー表!AC36</f>
        <v>0</v>
      </c>
      <c r="M26" s="41">
        <f>キャッシュフロー表!AC41</f>
        <v>2539.4692970638289</v>
      </c>
      <c r="N26" s="42" t="str">
        <f t="shared" si="0"/>
        <v/>
      </c>
      <c r="O26" s="43" t="str">
        <f t="shared" si="1"/>
        <v/>
      </c>
      <c r="P26" s="41">
        <f>キャッシュフロー表!AC25</f>
        <v>0</v>
      </c>
      <c r="Q26" s="41">
        <f>キャッシュフロー表!AC34</f>
        <v>0</v>
      </c>
    </row>
    <row r="27" spans="1:17" ht="21.95" customHeight="1">
      <c r="A27" s="1"/>
      <c r="B27" s="1"/>
      <c r="C27" s="1"/>
      <c r="D27" s="1"/>
      <c r="E27" s="1"/>
      <c r="F27" s="1"/>
      <c r="G27" s="1"/>
      <c r="H27" s="1"/>
      <c r="I27" s="1"/>
      <c r="J27" s="34">
        <f>キャッシュフロー表!AD3</f>
        <v>2050</v>
      </c>
      <c r="K27" s="35">
        <f>キャッシュフロー表!AD4</f>
        <v>74</v>
      </c>
      <c r="L27" s="36">
        <f>キャッシュフロー表!AD36</f>
        <v>0</v>
      </c>
      <c r="M27" s="36">
        <f>キャッシュフロー表!AD41</f>
        <v>2564.8639900344674</v>
      </c>
      <c r="N27" s="37" t="str">
        <f t="shared" si="0"/>
        <v/>
      </c>
      <c r="O27" s="38" t="str">
        <f t="shared" si="1"/>
        <v/>
      </c>
      <c r="P27" s="36">
        <f>キャッシュフロー表!AD25</f>
        <v>0</v>
      </c>
      <c r="Q27" s="36">
        <f>キャッシュフロー表!AD34</f>
        <v>0</v>
      </c>
    </row>
    <row r="28" spans="1:17" ht="21.95" customHeight="1">
      <c r="A28" s="1"/>
      <c r="B28" s="1"/>
      <c r="C28" s="1"/>
      <c r="D28" s="1"/>
      <c r="E28" s="1"/>
      <c r="F28" s="1"/>
      <c r="G28" s="1"/>
      <c r="H28" s="1"/>
      <c r="I28" s="1"/>
      <c r="J28" s="39">
        <f>キャッシュフロー表!AE3</f>
        <v>2051</v>
      </c>
      <c r="K28" s="40">
        <f>キャッシュフロー表!AE4</f>
        <v>75</v>
      </c>
      <c r="L28" s="41">
        <f>キャッシュフロー表!AE36</f>
        <v>0</v>
      </c>
      <c r="M28" s="41">
        <f>キャッシュフロー表!AE41</f>
        <v>2590.5126299348121</v>
      </c>
      <c r="N28" s="42" t="str">
        <f t="shared" si="0"/>
        <v/>
      </c>
      <c r="O28" s="43" t="str">
        <f t="shared" si="1"/>
        <v/>
      </c>
      <c r="P28" s="41">
        <f>キャッシュフロー表!AE25</f>
        <v>0</v>
      </c>
      <c r="Q28" s="41">
        <f>キャッシュフロー表!AE34</f>
        <v>0</v>
      </c>
    </row>
    <row r="29" spans="1:17" ht="21.95" customHeight="1">
      <c r="A29" s="1"/>
      <c r="B29" s="1"/>
      <c r="C29" s="1"/>
      <c r="D29" s="1"/>
      <c r="E29" s="1"/>
      <c r="F29" s="1"/>
      <c r="G29" s="1"/>
      <c r="H29" s="1"/>
      <c r="I29" s="1"/>
      <c r="J29" s="34">
        <f>キャッシュフロー表!AF3</f>
        <v>2052</v>
      </c>
      <c r="K29" s="35">
        <f>キャッシュフロー表!AF4</f>
        <v>76</v>
      </c>
      <c r="L29" s="36">
        <f>キャッシュフロー表!AF36</f>
        <v>0</v>
      </c>
      <c r="M29" s="36">
        <f>キャッシュフロー表!AF41</f>
        <v>2616.4177562341602</v>
      </c>
      <c r="N29" s="37" t="str">
        <f t="shared" si="0"/>
        <v/>
      </c>
      <c r="O29" s="38" t="str">
        <f t="shared" si="1"/>
        <v/>
      </c>
      <c r="P29" s="36">
        <f>キャッシュフロー表!AF25</f>
        <v>0</v>
      </c>
      <c r="Q29" s="36">
        <f>キャッシュフロー表!AF34</f>
        <v>0</v>
      </c>
    </row>
    <row r="30" spans="1:17" ht="21.95" customHeight="1">
      <c r="A30" s="1"/>
      <c r="B30" s="1"/>
      <c r="C30" s="1"/>
      <c r="D30" s="1"/>
      <c r="E30" s="1"/>
      <c r="F30" s="1"/>
      <c r="G30" s="1"/>
      <c r="H30" s="1"/>
      <c r="I30" s="1"/>
      <c r="J30" s="39">
        <f>キャッシュフロー表!AG3</f>
        <v>2053</v>
      </c>
      <c r="K30" s="40">
        <f>キャッシュフロー表!AG4</f>
        <v>77</v>
      </c>
      <c r="L30" s="41">
        <f>キャッシュフロー表!AG36</f>
        <v>0</v>
      </c>
      <c r="M30" s="41">
        <f>キャッシュフロー表!AG41</f>
        <v>2642.5819337965017</v>
      </c>
      <c r="N30" s="42" t="str">
        <f t="shared" si="0"/>
        <v/>
      </c>
      <c r="O30" s="43" t="str">
        <f t="shared" si="1"/>
        <v/>
      </c>
      <c r="P30" s="41">
        <f>キャッシュフロー表!AG25</f>
        <v>0</v>
      </c>
      <c r="Q30" s="41">
        <f>キャッシュフロー表!AG34</f>
        <v>0</v>
      </c>
    </row>
    <row r="31" spans="1:17" ht="21.95" customHeight="1">
      <c r="A31" s="1"/>
      <c r="B31" s="1"/>
      <c r="C31" s="1"/>
      <c r="D31" s="1"/>
      <c r="E31" s="1"/>
      <c r="F31" s="1"/>
      <c r="G31" s="1"/>
      <c r="H31" s="1"/>
      <c r="I31" s="1"/>
      <c r="J31" s="34">
        <f>キャッシュフロー表!AH3</f>
        <v>2054</v>
      </c>
      <c r="K31" s="35">
        <f>キャッシュフロー表!AH4</f>
        <v>78</v>
      </c>
      <c r="L31" s="36">
        <f>キャッシュフロー表!AH36</f>
        <v>0</v>
      </c>
      <c r="M31" s="36">
        <f>キャッシュフロー表!AH41</f>
        <v>2669.0077531344668</v>
      </c>
      <c r="N31" s="37" t="str">
        <f t="shared" si="0"/>
        <v/>
      </c>
      <c r="O31" s="38" t="str">
        <f t="shared" si="1"/>
        <v/>
      </c>
      <c r="P31" s="36">
        <f>キャッシュフロー表!AH25</f>
        <v>0</v>
      </c>
      <c r="Q31" s="36">
        <f>キャッシュフロー表!AH34</f>
        <v>0</v>
      </c>
    </row>
    <row r="32" spans="1:17" ht="21.95" customHeight="1">
      <c r="A32" s="1"/>
      <c r="B32" s="1"/>
      <c r="C32" s="1"/>
      <c r="D32" s="1"/>
      <c r="E32" s="1"/>
      <c r="F32" s="1"/>
      <c r="G32" s="1"/>
      <c r="H32" s="1"/>
      <c r="I32" s="1"/>
      <c r="J32" s="39">
        <f>キャッシュフロー表!AI3</f>
        <v>2055</v>
      </c>
      <c r="K32" s="40">
        <f>キャッシュフロー表!AI4</f>
        <v>79</v>
      </c>
      <c r="L32" s="41">
        <f>キャッシュフロー表!AI36</f>
        <v>0</v>
      </c>
      <c r="M32" s="41">
        <f>キャッシュフロー表!AI41</f>
        <v>2695.6978306658116</v>
      </c>
      <c r="N32" s="42" t="str">
        <f t="shared" si="0"/>
        <v/>
      </c>
      <c r="O32" s="43" t="str">
        <f t="shared" si="1"/>
        <v/>
      </c>
      <c r="P32" s="41">
        <f>キャッシュフロー表!AI25</f>
        <v>0</v>
      </c>
      <c r="Q32" s="41">
        <f>キャッシュフロー表!AI34</f>
        <v>0</v>
      </c>
    </row>
    <row r="33" spans="1:17" ht="21.95" customHeight="1">
      <c r="A33" s="74"/>
      <c r="B33" s="46"/>
      <c r="C33" s="46"/>
      <c r="D33" s="46"/>
      <c r="E33" s="46"/>
      <c r="F33" s="46"/>
      <c r="G33" s="46"/>
      <c r="H33" s="46"/>
      <c r="I33" s="1"/>
      <c r="J33" s="34">
        <f>キャッシュフロー表!AJ3</f>
        <v>2056</v>
      </c>
      <c r="K33" s="35">
        <f>キャッシュフロー表!AJ4</f>
        <v>80</v>
      </c>
      <c r="L33" s="36">
        <f>キャッシュフロー表!AJ36</f>
        <v>0</v>
      </c>
      <c r="M33" s="36">
        <f>キャッシュフロー表!AJ41</f>
        <v>2722.6548089724697</v>
      </c>
      <c r="N33" s="37" t="str">
        <f t="shared" si="0"/>
        <v/>
      </c>
      <c r="O33" s="38" t="str">
        <f t="shared" si="1"/>
        <v/>
      </c>
      <c r="P33" s="36">
        <f>キャッシュフロー表!AJ25</f>
        <v>0</v>
      </c>
      <c r="Q33" s="36">
        <f>キャッシュフロー表!AJ34</f>
        <v>0</v>
      </c>
    </row>
    <row r="34" spans="1:17" ht="21.95" customHeight="1">
      <c r="A34" s="74"/>
      <c r="B34" s="46"/>
      <c r="C34" s="46"/>
      <c r="D34" s="46"/>
      <c r="E34" s="46"/>
      <c r="F34" s="46"/>
      <c r="G34" s="46"/>
      <c r="H34" s="46"/>
      <c r="I34" s="1"/>
      <c r="J34" s="39">
        <f>キャッシュフロー表!AK3</f>
        <v>2057</v>
      </c>
      <c r="K34" s="40">
        <f>キャッシュフロー表!AK4</f>
        <v>81</v>
      </c>
      <c r="L34" s="41">
        <f>キャッシュフロー表!AK36</f>
        <v>0</v>
      </c>
      <c r="M34" s="41">
        <f>キャッシュフロー表!AK41</f>
        <v>2749.8813570621946</v>
      </c>
      <c r="N34" s="42" t="str">
        <f t="shared" si="0"/>
        <v/>
      </c>
      <c r="O34" s="43" t="str">
        <f t="shared" si="1"/>
        <v/>
      </c>
      <c r="P34" s="41">
        <f>キャッシュフロー表!AK25</f>
        <v>0</v>
      </c>
      <c r="Q34" s="41">
        <f>キャッシュフロー表!AK34</f>
        <v>0</v>
      </c>
    </row>
    <row r="35" spans="1:17" ht="21.95" customHeight="1">
      <c r="A35" s="74"/>
      <c r="B35" s="46"/>
      <c r="C35" s="46"/>
      <c r="D35" s="46"/>
      <c r="E35" s="46"/>
      <c r="F35" s="46"/>
      <c r="G35" s="46"/>
      <c r="H35" s="46"/>
      <c r="I35" s="1"/>
      <c r="J35" s="34">
        <f>キャッシュフロー表!AL3</f>
        <v>2058</v>
      </c>
      <c r="K35" s="35">
        <f>キャッシュフロー表!AL4</f>
        <v>82</v>
      </c>
      <c r="L35" s="36">
        <f>キャッシュフロー表!AL36</f>
        <v>0</v>
      </c>
      <c r="M35" s="36">
        <f>キャッシュフロー表!AL41</f>
        <v>2777.3801706328168</v>
      </c>
      <c r="N35" s="37" t="str">
        <f t="shared" ref="N35:N53" si="2">IF(L35&lt;0,"赤字","")</f>
        <v/>
      </c>
      <c r="O35" s="38" t="str">
        <f t="shared" ref="O35:O53" si="3">IF(M35&lt;0,"枯渇","")</f>
        <v/>
      </c>
      <c r="P35" s="36">
        <f>キャッシュフロー表!AL25</f>
        <v>0</v>
      </c>
      <c r="Q35" s="36">
        <f>キャッシュフロー表!AL34</f>
        <v>0</v>
      </c>
    </row>
    <row r="36" spans="1:17" ht="18" customHeight="1">
      <c r="A36" s="1"/>
      <c r="B36" s="1"/>
      <c r="C36" s="1"/>
      <c r="D36" s="1"/>
      <c r="E36" s="1"/>
      <c r="F36" s="1"/>
      <c r="G36" s="1"/>
      <c r="H36" s="1"/>
      <c r="I36" s="1"/>
      <c r="J36" s="39">
        <f>キャッシュフロー表!AM3</f>
        <v>2059</v>
      </c>
      <c r="K36" s="40">
        <f>キャッシュフロー表!AM4</f>
        <v>83</v>
      </c>
      <c r="L36" s="41">
        <f>キャッシュフロー表!AM36</f>
        <v>0</v>
      </c>
      <c r="M36" s="41">
        <f>キャッシュフロー表!AM41</f>
        <v>2805.1539723391452</v>
      </c>
      <c r="N36" s="42" t="str">
        <f t="shared" si="2"/>
        <v/>
      </c>
      <c r="O36" s="43" t="str">
        <f t="shared" si="3"/>
        <v/>
      </c>
      <c r="P36" s="41">
        <f>キャッシュフロー表!AM25</f>
        <v>0</v>
      </c>
      <c r="Q36" s="41">
        <f>キャッシュフロー表!AM34</f>
        <v>0</v>
      </c>
    </row>
    <row r="37" spans="1:17" ht="18" customHeight="1">
      <c r="A37" s="1"/>
      <c r="B37" s="1"/>
      <c r="C37" s="1"/>
      <c r="D37" s="1"/>
      <c r="E37" s="1"/>
      <c r="F37" s="1"/>
      <c r="G37" s="1"/>
      <c r="H37" s="1"/>
      <c r="I37" s="1"/>
      <c r="J37" s="34">
        <f>キャッシュフロー表!AN3</f>
        <v>2060</v>
      </c>
      <c r="K37" s="35">
        <f>キャッシュフロー表!AN4</f>
        <v>84</v>
      </c>
      <c r="L37" s="36">
        <f>キャッシュフロー表!AN36</f>
        <v>0</v>
      </c>
      <c r="M37" s="36">
        <f>キャッシュフロー表!AN41</f>
        <v>2833.2055120625369</v>
      </c>
      <c r="N37" s="37" t="str">
        <f t="shared" si="2"/>
        <v/>
      </c>
      <c r="O37" s="38" t="str">
        <f t="shared" si="3"/>
        <v/>
      </c>
      <c r="P37" s="36">
        <f>キャッシュフロー表!AN25</f>
        <v>0</v>
      </c>
      <c r="Q37" s="36">
        <f>キャッシュフロー表!AN34</f>
        <v>0</v>
      </c>
    </row>
    <row r="38" spans="1:17" ht="18" customHeight="1">
      <c r="A38" s="1"/>
      <c r="B38" s="1"/>
      <c r="C38" s="1"/>
      <c r="D38" s="1"/>
      <c r="E38" s="1"/>
      <c r="F38" s="1"/>
      <c r="G38" s="1"/>
      <c r="H38" s="1"/>
      <c r="I38" s="1"/>
      <c r="J38" s="39">
        <f>キャッシュフロー表!AO3</f>
        <v>2061</v>
      </c>
      <c r="K38" s="40">
        <f>キャッシュフロー表!AO4</f>
        <v>85</v>
      </c>
      <c r="L38" s="41">
        <f>キャッシュフロー表!AO36</f>
        <v>0</v>
      </c>
      <c r="M38" s="41">
        <f>キャッシュフロー表!AO41</f>
        <v>2861.5375671831621</v>
      </c>
      <c r="N38" s="42" t="str">
        <f t="shared" si="2"/>
        <v/>
      </c>
      <c r="O38" s="43" t="str">
        <f t="shared" si="3"/>
        <v/>
      </c>
      <c r="P38" s="41">
        <f>キャッシュフロー表!AO25</f>
        <v>0</v>
      </c>
      <c r="Q38" s="41">
        <f>キャッシュフロー表!AO34</f>
        <v>0</v>
      </c>
    </row>
    <row r="39" spans="1:17" ht="18" customHeight="1">
      <c r="A39" s="1"/>
      <c r="B39" s="1"/>
      <c r="C39" s="1"/>
      <c r="D39" s="1"/>
      <c r="E39" s="1"/>
      <c r="F39" s="1"/>
      <c r="G39" s="1"/>
      <c r="H39" s="1"/>
      <c r="I39" s="1"/>
      <c r="J39" s="34">
        <f>キャッシュフロー表!AP3</f>
        <v>2062</v>
      </c>
      <c r="K39" s="35">
        <f>キャッシュフロー表!AP4</f>
        <v>86</v>
      </c>
      <c r="L39" s="36">
        <f>キャッシュフロー表!AP36</f>
        <v>0</v>
      </c>
      <c r="M39" s="36">
        <f>キャッシュフロー表!AP41</f>
        <v>2890.1529428549939</v>
      </c>
      <c r="N39" s="37" t="str">
        <f t="shared" si="2"/>
        <v/>
      </c>
      <c r="O39" s="38" t="str">
        <f t="shared" si="3"/>
        <v/>
      </c>
      <c r="P39" s="36">
        <f>キャッシュフロー表!AP25</f>
        <v>0</v>
      </c>
      <c r="Q39" s="36">
        <f>キャッシュフロー表!AP34</f>
        <v>0</v>
      </c>
    </row>
    <row r="40" spans="1:17" ht="18" customHeight="1">
      <c r="A40" s="1"/>
      <c r="B40" s="1"/>
      <c r="C40" s="1"/>
      <c r="D40" s="1"/>
      <c r="E40" s="1"/>
      <c r="F40" s="1"/>
      <c r="G40" s="1"/>
      <c r="H40" s="1"/>
      <c r="I40" s="1"/>
      <c r="J40" s="39">
        <f>キャッシュフロー表!AQ3</f>
        <v>2063</v>
      </c>
      <c r="K40" s="40">
        <f>キャッシュフロー表!AQ4</f>
        <v>87</v>
      </c>
      <c r="L40" s="41">
        <f>キャッシュフロー表!AQ36</f>
        <v>0</v>
      </c>
      <c r="M40" s="41">
        <f>キャッシュフロー表!AQ41</f>
        <v>2919.0544722835439</v>
      </c>
      <c r="N40" s="42" t="str">
        <f t="shared" si="2"/>
        <v/>
      </c>
      <c r="O40" s="43" t="str">
        <f t="shared" si="3"/>
        <v/>
      </c>
      <c r="P40" s="41">
        <f>キャッシュフロー表!AQ25</f>
        <v>0</v>
      </c>
      <c r="Q40" s="41">
        <f>キャッシュフロー表!AQ34</f>
        <v>0</v>
      </c>
    </row>
    <row r="41" spans="1:17" ht="18" customHeight="1">
      <c r="A41" s="1"/>
      <c r="B41" s="1"/>
      <c r="C41" s="1"/>
      <c r="D41" s="1"/>
      <c r="E41" s="1"/>
      <c r="F41" s="1"/>
      <c r="G41" s="1"/>
      <c r="H41" s="1"/>
      <c r="I41" s="1"/>
      <c r="J41" s="34">
        <f>キャッシュフロー表!AR3</f>
        <v>2064</v>
      </c>
      <c r="K41" s="35">
        <f>キャッシュフロー表!AR4</f>
        <v>88</v>
      </c>
      <c r="L41" s="36">
        <f>キャッシュフロー表!AR36</f>
        <v>0</v>
      </c>
      <c r="M41" s="36">
        <f>キャッシュフロー表!AR41</f>
        <v>2948.2450170063794</v>
      </c>
      <c r="N41" s="37" t="str">
        <f t="shared" si="2"/>
        <v/>
      </c>
      <c r="O41" s="38" t="str">
        <f t="shared" si="3"/>
        <v/>
      </c>
      <c r="P41" s="36">
        <f>キャッシュフロー表!AR25</f>
        <v>0</v>
      </c>
      <c r="Q41" s="36">
        <f>キャッシュフロー表!AR34</f>
        <v>0</v>
      </c>
    </row>
    <row r="42" spans="1:17" ht="18" customHeight="1">
      <c r="A42" s="1"/>
      <c r="B42" s="1"/>
      <c r="C42" s="1"/>
      <c r="D42" s="1"/>
      <c r="E42" s="1"/>
      <c r="F42" s="1"/>
      <c r="G42" s="1"/>
      <c r="H42" s="1"/>
      <c r="I42" s="1"/>
      <c r="J42" s="39">
        <f>キャッシュフロー表!AS3</f>
        <v>2065</v>
      </c>
      <c r="K42" s="40">
        <f>キャッシュフロー表!AS4</f>
        <v>89</v>
      </c>
      <c r="L42" s="41">
        <f>キャッシュフロー表!AS36</f>
        <v>0</v>
      </c>
      <c r="M42" s="41">
        <f>キャッシュフロー表!AS41</f>
        <v>2977.727467176443</v>
      </c>
      <c r="N42" s="42" t="str">
        <f t="shared" si="2"/>
        <v/>
      </c>
      <c r="O42" s="43" t="str">
        <f t="shared" si="3"/>
        <v/>
      </c>
      <c r="P42" s="41">
        <f>キャッシュフロー表!AS25</f>
        <v>0</v>
      </c>
      <c r="Q42" s="41">
        <f>キャッシュフロー表!AS34</f>
        <v>0</v>
      </c>
    </row>
    <row r="43" spans="1:17" ht="18" customHeight="1">
      <c r="A43" s="1"/>
      <c r="B43" s="1"/>
      <c r="C43" s="1"/>
      <c r="D43" s="1"/>
      <c r="E43" s="1"/>
      <c r="F43" s="1"/>
      <c r="G43" s="1"/>
      <c r="H43" s="1"/>
      <c r="I43" s="1"/>
      <c r="J43" s="34">
        <f>キャッシュフロー表!AT3</f>
        <v>2066</v>
      </c>
      <c r="K43" s="35">
        <f>キャッシュフロー表!AT4</f>
        <v>90</v>
      </c>
      <c r="L43" s="36">
        <f>キャッシュフロー表!AT36</f>
        <v>0</v>
      </c>
      <c r="M43" s="36">
        <f>キャッシュフロー表!AT41</f>
        <v>3007.5047418482077</v>
      </c>
      <c r="N43" s="37" t="str">
        <f t="shared" si="2"/>
        <v/>
      </c>
      <c r="O43" s="38" t="str">
        <f t="shared" si="3"/>
        <v/>
      </c>
      <c r="P43" s="36">
        <f>キャッシュフロー表!AT25</f>
        <v>0</v>
      </c>
      <c r="Q43" s="36">
        <f>キャッシュフロー表!AT34</f>
        <v>0</v>
      </c>
    </row>
    <row r="44" spans="1:17" ht="18" customHeight="1">
      <c r="A44" s="1"/>
      <c r="B44" s="1"/>
      <c r="C44" s="1"/>
      <c r="D44" s="1"/>
      <c r="E44" s="1"/>
      <c r="F44" s="1"/>
      <c r="G44" s="1"/>
      <c r="H44" s="1"/>
      <c r="I44" s="1"/>
      <c r="J44" s="39">
        <f>キャッシュフロー表!AU3</f>
        <v>2067</v>
      </c>
      <c r="K44" s="40">
        <f>キャッシュフロー表!AU4</f>
        <v>91</v>
      </c>
      <c r="L44" s="41">
        <f>キャッシュフロー表!AU36</f>
        <v>0</v>
      </c>
      <c r="M44" s="41">
        <f>キャッシュフロー表!AU41</f>
        <v>3037.5797892666897</v>
      </c>
      <c r="N44" s="42" t="str">
        <f t="shared" si="2"/>
        <v/>
      </c>
      <c r="O44" s="43" t="str">
        <f t="shared" si="3"/>
        <v/>
      </c>
      <c r="P44" s="41">
        <f>キャッシュフロー表!AU25</f>
        <v>0</v>
      </c>
      <c r="Q44" s="41">
        <f>キャッシュフロー表!AU34</f>
        <v>0</v>
      </c>
    </row>
    <row r="45" spans="1:17" ht="18" customHeight="1">
      <c r="A45" s="1"/>
      <c r="B45" s="1"/>
      <c r="C45" s="1"/>
      <c r="D45" s="1"/>
      <c r="E45" s="1"/>
      <c r="F45" s="1"/>
      <c r="G45" s="1"/>
      <c r="H45" s="1"/>
      <c r="I45" s="1"/>
      <c r="J45" s="34">
        <f>キャッシュフロー表!AV3</f>
        <v>2068</v>
      </c>
      <c r="K45" s="35">
        <f>キャッシュフロー表!AV4</f>
        <v>92</v>
      </c>
      <c r="L45" s="36">
        <f>キャッシュフロー表!AV36</f>
        <v>0</v>
      </c>
      <c r="M45" s="36">
        <f>キャッシュフロー表!AV41</f>
        <v>3067.9555871593566</v>
      </c>
      <c r="N45" s="37" t="str">
        <f t="shared" si="2"/>
        <v/>
      </c>
      <c r="O45" s="38" t="str">
        <f t="shared" si="3"/>
        <v/>
      </c>
      <c r="P45" s="36">
        <f>キャッシュフロー表!AV25</f>
        <v>0</v>
      </c>
      <c r="Q45" s="36">
        <f>キャッシュフロー表!AV34</f>
        <v>0</v>
      </c>
    </row>
    <row r="46" spans="1:17" ht="18" customHeight="1">
      <c r="A46" s="1"/>
      <c r="B46" s="1"/>
      <c r="C46" s="1"/>
      <c r="D46" s="1"/>
      <c r="E46" s="1"/>
      <c r="F46" s="1"/>
      <c r="G46" s="1"/>
      <c r="H46" s="1"/>
      <c r="I46" s="1"/>
      <c r="J46" s="39">
        <f>キャッシュフロー表!AW3</f>
        <v>2069</v>
      </c>
      <c r="K46" s="40">
        <f>キャッシュフロー表!AW4</f>
        <v>93</v>
      </c>
      <c r="L46" s="41">
        <f>キャッシュフロー表!AW36</f>
        <v>0</v>
      </c>
      <c r="M46" s="41">
        <f>キャッシュフロー表!AW41</f>
        <v>3098.6351430309501</v>
      </c>
      <c r="N46" s="42" t="str">
        <f t="shared" si="2"/>
        <v/>
      </c>
      <c r="O46" s="43" t="str">
        <f t="shared" si="3"/>
        <v/>
      </c>
      <c r="P46" s="41">
        <f>キャッシュフロー表!AW25</f>
        <v>0</v>
      </c>
      <c r="Q46" s="41">
        <f>キャッシュフロー表!AW34</f>
        <v>0</v>
      </c>
    </row>
    <row r="47" spans="1:17" ht="18" customHeight="1">
      <c r="A47" s="1"/>
      <c r="B47" s="1"/>
      <c r="C47" s="1"/>
      <c r="D47" s="1"/>
      <c r="E47" s="1"/>
      <c r="F47" s="1"/>
      <c r="G47" s="1"/>
      <c r="H47" s="1"/>
      <c r="I47" s="1"/>
      <c r="J47" s="34">
        <f>キャッシュフロー表!AX3</f>
        <v>2070</v>
      </c>
      <c r="K47" s="35">
        <f>キャッシュフロー表!AX4</f>
        <v>94</v>
      </c>
      <c r="L47" s="36">
        <f>キャッシュフロー表!AX36</f>
        <v>0</v>
      </c>
      <c r="M47" s="36">
        <f>キャッシュフロー表!AX41</f>
        <v>3129.6214944612598</v>
      </c>
      <c r="N47" s="37" t="str">
        <f t="shared" si="2"/>
        <v/>
      </c>
      <c r="O47" s="38" t="str">
        <f t="shared" si="3"/>
        <v/>
      </c>
      <c r="P47" s="36">
        <f>キャッシュフロー表!AX25</f>
        <v>0</v>
      </c>
      <c r="Q47" s="36">
        <f>キャッシュフロー表!AX34</f>
        <v>0</v>
      </c>
    </row>
    <row r="48" spans="1:17" ht="18" customHeight="1">
      <c r="A48" s="1"/>
      <c r="B48" s="1"/>
      <c r="C48" s="1"/>
      <c r="D48" s="1"/>
      <c r="E48" s="1"/>
      <c r="F48" s="1"/>
      <c r="G48" s="1"/>
      <c r="H48" s="1"/>
      <c r="I48" s="1"/>
      <c r="J48" s="39">
        <f>キャッシュフロー表!AY3</f>
        <v>2071</v>
      </c>
      <c r="K48" s="40">
        <f>キャッシュフロー表!AY4</f>
        <v>95</v>
      </c>
      <c r="L48" s="41">
        <f>キャッシュフロー表!AY36</f>
        <v>0</v>
      </c>
      <c r="M48" s="41">
        <f>キャッシュフロー表!AY41</f>
        <v>3160.9177094058723</v>
      </c>
      <c r="N48" s="42" t="str">
        <f t="shared" si="2"/>
        <v/>
      </c>
      <c r="O48" s="43" t="str">
        <f t="shared" si="3"/>
        <v/>
      </c>
      <c r="P48" s="41">
        <f>キャッシュフロー表!AY25</f>
        <v>0</v>
      </c>
      <c r="Q48" s="41">
        <f>キャッシュフロー表!AY34</f>
        <v>0</v>
      </c>
    </row>
    <row r="49" spans="1:17" ht="18" customHeight="1">
      <c r="A49" s="1"/>
      <c r="B49" s="1"/>
      <c r="C49" s="1"/>
      <c r="D49" s="1"/>
      <c r="E49" s="1"/>
      <c r="F49" s="1"/>
      <c r="G49" s="1"/>
      <c r="H49" s="1"/>
      <c r="I49" s="1"/>
      <c r="J49" s="34">
        <f>キャッシュフロー表!AZ3</f>
        <v>2072</v>
      </c>
      <c r="K49" s="35">
        <f>キャッシュフロー表!AZ4</f>
        <v>96</v>
      </c>
      <c r="L49" s="36">
        <f>キャッシュフロー表!AZ36</f>
        <v>0</v>
      </c>
      <c r="M49" s="36">
        <f>キャッシュフロー表!AZ41</f>
        <v>3192.5268864999312</v>
      </c>
      <c r="N49" s="37" t="str">
        <f t="shared" si="2"/>
        <v/>
      </c>
      <c r="O49" s="38" t="str">
        <f t="shared" si="3"/>
        <v/>
      </c>
      <c r="P49" s="36">
        <f>キャッシュフロー表!AZ25</f>
        <v>0</v>
      </c>
      <c r="Q49" s="36">
        <f>キャッシュフロー表!AZ34</f>
        <v>0</v>
      </c>
    </row>
    <row r="50" spans="1:17" ht="30" customHeight="1">
      <c r="A50" s="71" t="s">
        <v>89</v>
      </c>
      <c r="B50" s="46"/>
      <c r="C50" s="46"/>
      <c r="D50" s="46"/>
      <c r="E50" s="46"/>
      <c r="F50" s="46"/>
      <c r="G50" s="46"/>
      <c r="H50" s="46"/>
      <c r="I50" s="1"/>
      <c r="J50" s="39">
        <f>キャッシュフロー表!BA3</f>
        <v>2073</v>
      </c>
      <c r="K50" s="40">
        <f>キャッシュフロー表!BA4</f>
        <v>97</v>
      </c>
      <c r="L50" s="41">
        <f>キャッシュフロー表!BA36</f>
        <v>0</v>
      </c>
      <c r="M50" s="41">
        <f>キャッシュフロー表!BA41</f>
        <v>3224.4521553649306</v>
      </c>
      <c r="N50" s="42" t="str">
        <f t="shared" si="2"/>
        <v/>
      </c>
      <c r="O50" s="43" t="str">
        <f t="shared" si="3"/>
        <v/>
      </c>
      <c r="P50" s="41">
        <f>キャッシュフロー表!BA25</f>
        <v>0</v>
      </c>
      <c r="Q50" s="41">
        <f>キャッシュフロー表!BA34</f>
        <v>0</v>
      </c>
    </row>
    <row r="51" spans="1:17" ht="18" customHeight="1">
      <c r="A51" s="1"/>
      <c r="B51" s="1"/>
      <c r="C51" s="1"/>
      <c r="D51" s="1"/>
      <c r="E51" s="1"/>
      <c r="F51" s="1"/>
      <c r="G51" s="1"/>
      <c r="H51" s="1"/>
      <c r="I51" s="1"/>
      <c r="J51" s="34">
        <f>キャッシュフロー表!BB3</f>
        <v>2074</v>
      </c>
      <c r="K51" s="35">
        <f>キャッシュフロー表!BB4</f>
        <v>98</v>
      </c>
      <c r="L51" s="36">
        <f>キャッシュフロー表!BB36</f>
        <v>0</v>
      </c>
      <c r="M51" s="36">
        <f>キャッシュフロー表!BB41</f>
        <v>3256.6966769185801</v>
      </c>
      <c r="N51" s="37" t="str">
        <f t="shared" si="2"/>
        <v/>
      </c>
      <c r="O51" s="38" t="str">
        <f t="shared" si="3"/>
        <v/>
      </c>
      <c r="P51" s="36">
        <f>キャッシュフロー表!BB25</f>
        <v>0</v>
      </c>
      <c r="Q51" s="36">
        <f>キャッシュフロー表!BB34</f>
        <v>0</v>
      </c>
    </row>
    <row r="52" spans="1:17" ht="18" customHeight="1">
      <c r="A52" s="1"/>
      <c r="B52" s="1"/>
      <c r="C52" s="1"/>
      <c r="D52" s="1"/>
      <c r="E52" s="1"/>
      <c r="F52" s="1"/>
      <c r="G52" s="1"/>
      <c r="H52" s="1"/>
      <c r="I52" s="1"/>
      <c r="J52" s="39">
        <f>キャッシュフロー表!BC3</f>
        <v>2075</v>
      </c>
      <c r="K52" s="40">
        <f>キャッシュフロー表!BC4</f>
        <v>99</v>
      </c>
      <c r="L52" s="41">
        <f>キャッシュフロー表!BC36</f>
        <v>0</v>
      </c>
      <c r="M52" s="41">
        <f>キャッシュフロー表!BC41</f>
        <v>3289.263643687766</v>
      </c>
      <c r="N52" s="42" t="str">
        <f t="shared" si="2"/>
        <v/>
      </c>
      <c r="O52" s="43" t="str">
        <f t="shared" si="3"/>
        <v/>
      </c>
      <c r="P52" s="41">
        <f>キャッシュフロー表!BC25</f>
        <v>0</v>
      </c>
      <c r="Q52" s="41">
        <f>キャッシュフロー表!BC34</f>
        <v>0</v>
      </c>
    </row>
    <row r="53" spans="1:17" ht="18" customHeight="1">
      <c r="A53" s="1"/>
      <c r="B53" s="1"/>
      <c r="C53" s="1"/>
      <c r="D53" s="1"/>
      <c r="E53" s="1"/>
      <c r="F53" s="1"/>
      <c r="G53" s="1"/>
      <c r="H53" s="1"/>
      <c r="I53" s="1"/>
      <c r="J53" s="34">
        <f>キャッシュフロー表!BD3</f>
        <v>2076</v>
      </c>
      <c r="K53" s="35">
        <f>キャッシュフロー表!BD4</f>
        <v>100</v>
      </c>
      <c r="L53" s="36">
        <f>キャッシュフロー表!BD36</f>
        <v>0</v>
      </c>
      <c r="M53" s="36">
        <f>キャッシュフロー表!BD41</f>
        <v>3322.1562801246437</v>
      </c>
      <c r="N53" s="37" t="str">
        <f t="shared" si="2"/>
        <v/>
      </c>
      <c r="O53" s="38" t="str">
        <f t="shared" si="3"/>
        <v/>
      </c>
      <c r="P53" s="36">
        <f>キャッシュフロー表!BD25</f>
        <v>0</v>
      </c>
      <c r="Q53" s="36">
        <f>キャッシュフロー表!BD34</f>
        <v>0</v>
      </c>
    </row>
  </sheetData>
  <mergeCells count="27">
    <mergeCell ref="J1:Q1"/>
    <mergeCell ref="A11:H11"/>
    <mergeCell ref="A1:H1"/>
    <mergeCell ref="A6:B6"/>
    <mergeCell ref="C4:D4"/>
    <mergeCell ref="E4:F4"/>
    <mergeCell ref="A7:B7"/>
    <mergeCell ref="G7:H7"/>
    <mergeCell ref="G6:H6"/>
    <mergeCell ref="A3:B3"/>
    <mergeCell ref="G3:H3"/>
    <mergeCell ref="C3:D3"/>
    <mergeCell ref="E3:F3"/>
    <mergeCell ref="A50:H50"/>
    <mergeCell ref="E6:F6"/>
    <mergeCell ref="A33:H33"/>
    <mergeCell ref="A4:B4"/>
    <mergeCell ref="G4:H4"/>
    <mergeCell ref="C7:D7"/>
    <mergeCell ref="A35:H35"/>
    <mergeCell ref="E7:F7"/>
    <mergeCell ref="A34:H34"/>
    <mergeCell ref="A12:H12"/>
    <mergeCell ref="A13:H13"/>
    <mergeCell ref="A14:H14"/>
    <mergeCell ref="A9:H9"/>
    <mergeCell ref="C6:D6"/>
  </mergeCells>
  <phoneticPr fontId="10"/>
  <conditionalFormatting sqref="L3:M53">
    <cfRule type="cellIs" dxfId="0" priority="1" operator="lessThan">
      <formula>0</formula>
    </cfRule>
  </conditionalFormatting>
  <dataValidations count="1">
    <dataValidation type="whole" showInputMessage="1" showErrorMessage="1" errorTitle="年齢を確認してください" error="40～100の整数を入力してください。" promptTitle="退職予定年齢" prompt="本人の退職予定年齢を40～100歳で入力してください。" sqref="E7" xr:uid="{00000000-0002-0000-0200-000000000000}">
      <formula1>40</formula1>
      <formula2>100</formula2>
    </dataValidation>
  </dataValidations>
  <pageMargins left="0.7" right="0.7" top="0.75" bottom="0.75" header="0.3" footer="0.3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キャッシュフロー表</vt:lpstr>
      <vt:lpstr>使い方</vt:lpstr>
      <vt:lpstr>結果・グラフ</vt:lpstr>
      <vt:lpstr>結果・グラフ!Print_Area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国二 中西</cp:lastModifiedBy>
  <dcterms:created xsi:type="dcterms:W3CDTF">2026-09-03T09:18:50Z</dcterms:created>
  <dcterms:modified xsi:type="dcterms:W3CDTF">2026-09-06T08:48:42Z</dcterms:modified>
</cp:coreProperties>
</file>